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20.50\soumu\財政係\決算カード・財政状況資料集\財政状況資料集\R3年度決算\R5.9.7県→市依頼（２回目分析依頼）\"/>
    </mc:Choice>
  </mc:AlternateContent>
  <bookViews>
    <workbookView xWindow="0" yWindow="0" windowWidth="28800" windowHeight="11730" firstSheet="12" activeTab="13"/>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A75" i="12"/>
  <c r="AA74" i="12"/>
  <c r="AA72" i="12"/>
  <c r="AA71" i="12"/>
  <c r="AA69" i="12"/>
  <c r="AU63" i="12"/>
  <c r="AP63" i="12"/>
  <c r="AA33" i="12"/>
  <c r="AA32" i="12"/>
  <c r="AA30" i="12"/>
  <c r="AA29" i="12"/>
  <c r="AA28" i="12"/>
  <c r="AP23" i="12"/>
  <c r="AA23" i="12"/>
  <c r="V23" i="12"/>
  <c r="Q23"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<sst xmlns="http://schemas.openxmlformats.org/spreadsheetml/2006/main" count="1169" uniqueCount="559">
  <si>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</si>
  <si>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</si>
  <si>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</si>
  <si>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</si>
  <si>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</si>
  <si>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</si>
  <si>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</si>
  <si>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</si>
  <si>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</si>
  <si>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</si>
  <si>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</si>
  <si>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</si>
  <si>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</si>
  <si>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</si>
  <si>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</si>
  <si>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</si>
  <si>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</si>
  <si>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</si>
  <si>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</si>
  <si>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</si>
  <si>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</si>
  <si>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</si>
  <si>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</si>
  <si>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</si>
  <si>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</si>
  <si>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</si>
  <si>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</si>
  <si>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</si>
  <si>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</si>
  <si>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</si>
  <si>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</si>
  <si>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</si>
  <si>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</si>
  <si>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</si>
  <si>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</si>
  <si>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</si>
  <si>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</si>
  <si>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</si>
  <si>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</si>
  <si>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</si>
  <si>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</si>
  <si>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</si>
  <si>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</si>
  <si>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</si>
  <si>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</si>
  <si>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</si>
  <si>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</si>
  <si>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</si>
  <si>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</si>
  <si>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</si>
  <si>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</si>
  <si>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</si>
  <si>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</si>
  <si>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</si>
  <si>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</si>
  <si>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</si>
  <si>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</si>
  <si>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</si>
  <si>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-10.1</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</si>
  <si>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</si>
  <si>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</si>
  <si>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</si>
  <si>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</si>
  <si>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</si>
  <si>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</si>
  <si>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</si>
  <si>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</si>
  <si>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</si>
  <si>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</si>
  <si>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</si>
  <si>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</si>
  <si>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</si>
  <si>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</si>
  <si>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</si>
  <si>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</si>
  <si>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</si>
  <si>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</si>
  <si>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</si>
  <si>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</si>
  <si>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</si>
  <si>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</si>
  <si>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</si>
  <si>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</si>
  <si>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</si>
  <si>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</si>
  <si>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</si>
  <si>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</si>
  <si>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</si>
  <si>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</si>
  <si>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</si>
  <si>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</si>
  <si>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</si>
  <si>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</si>
  <si>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</si>
  <si>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</si>
  <si>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</si>
  <si>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</si>
  <si>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</si>
  <si>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</si>
  <si>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</si>
  <si>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</si>
  <si>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</si>
  <si>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</si>
  <si>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</si>
  <si>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</si>
  <si>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</si>
  <si>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</si>
  <si>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</si>
  <si>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</si>
  <si>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</si>
  <si>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</si>
  <si>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</si>
  <si>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</si>
  <si>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</si>
  <si>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</si>
  <si>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</si>
  <si>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</si>
  <si>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</si>
  <si>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</si>
  <si>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</si>
  <si>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</si>
  <si>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</si>
  <si>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</si>
  <si>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</si>
  <si>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</si>
  <si>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</si>
  <si>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</si>
  <si>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</si>
  <si>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</si>
  <si>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</si>
  <si>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</si>
  <si>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</si>
  <si>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</si>
  <si>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</si>
  <si>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</si>
  <si>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</si>
  <si>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</si>
  <si>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</si>
  <si>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</si>
  <si>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</si>
  <si>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</si>
  <si>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</si>
  <si>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</si>
  <si>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</si>
  <si>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</si>
  <si>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</si>
  <si>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</si>
  <si>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</si>
  <si>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</si>
  <si>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</si>
  <si>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</si>
  <si>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</si>
  <si>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</si>
  <si>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</si>
  <si>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</si>
  <si>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</si>
  <si>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</si>
  <si>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</si>
  <si>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</si>
  <si>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</si>
  <si>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</si>
  <si>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</si>
  <si>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土佐清水市</t>
  </si>
  <si>
    <t>後期高齢者医療特別会計</t>
  </si>
  <si>
    <t>基準財政収入額</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</si>
  <si>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</si>
  <si>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</si>
  <si>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</si>
  <si>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</si>
  <si>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</si>
  <si>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</si>
  <si>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</si>
  <si>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</si>
  <si>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</si>
  <si>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</si>
  <si>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</si>
  <si>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</si>
  <si>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</si>
  <si>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</si>
  <si>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</si>
  <si>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</si>
  <si>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</si>
  <si>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</si>
  <si>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</si>
  <si>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</si>
  <si>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</si>
  <si>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</si>
  <si>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</si>
  <si>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</si>
  <si>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</si>
  <si>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</si>
  <si>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</si>
  <si>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</si>
  <si>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</si>
  <si>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</si>
  <si>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</si>
  <si>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</si>
  <si>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</si>
  <si>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</si>
  <si>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</si>
  <si>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</si>
  <si>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</si>
  <si>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</si>
  <si>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</si>
  <si>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</si>
  <si>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</si>
  <si>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</si>
  <si>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</si>
  <si>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</si>
  <si>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</si>
  <si>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</si>
  <si>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</si>
  <si>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</si>
  <si>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</si>
  <si>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</si>
  <si>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</si>
  <si>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</si>
  <si>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</si>
  <si>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</si>
  <si>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</si>
  <si>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</si>
  <si>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</si>
  <si>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</si>
  <si>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</si>
  <si>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</si>
  <si>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-2.9</t>
  </si>
  <si>
    <t>積立不足額を考慮して算定した額</t>
    <rPh sb="0" eb="1">
      <t>ツ</t>
    </rPh>
    <rPh sb="1" eb="2">
      <t>タ</t>
    </rPh>
    <rPh sb="2" eb="5">
      <t>フソクガク</t>
    </rPh>
    <rPh sb="6" eb="8">
      <t>コウリョ</t>
    </rPh>
    <rPh sb="10" eb="12">
      <t>サンテイ</t>
    </rPh>
    <rPh sb="14" eb="15">
      <t>ガク</t>
    </rPh>
    <phoneticPr fontId="40"/>
  </si>
  <si>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</si>
  <si>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</si>
  <si>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</si>
  <si>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</si>
  <si>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</si>
  <si>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</si>
  <si>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</si>
  <si>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</si>
  <si>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</si>
  <si>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再生可能エネルギー事業特別会計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</si>
  <si>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</si>
  <si>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</si>
  <si>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</si>
  <si>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</si>
  <si>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</si>
  <si>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</si>
  <si>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</si>
  <si>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</si>
  <si>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</si>
  <si>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</si>
  <si>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</si>
  <si>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</si>
  <si>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</si>
  <si>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</si>
  <si>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</si>
  <si>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</si>
  <si>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</si>
  <si>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</si>
  <si>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</si>
  <si>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</si>
  <si>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</si>
  <si>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</si>
  <si>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</si>
  <si>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</si>
  <si>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</si>
  <si>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</si>
  <si>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</si>
  <si>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</si>
  <si>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</si>
  <si>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</si>
  <si>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</si>
  <si>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</si>
  <si>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</si>
  <si>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</si>
  <si>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</si>
  <si>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</si>
  <si>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</si>
  <si>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</si>
  <si>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</si>
  <si>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</si>
  <si>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</si>
  <si>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</si>
  <si>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</si>
  <si>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</si>
  <si>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</si>
  <si>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</si>
  <si>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</si>
  <si>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</si>
  <si>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</si>
  <si>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</si>
  <si>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</si>
  <si>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</si>
  <si>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</si>
  <si>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</si>
  <si>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</si>
  <si>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</si>
  <si>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</si>
  <si>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</si>
  <si>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</si>
  <si>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当該団体(円)</t>
    <rPh sb="0" eb="2">
      <t>トウガイ</t>
    </rPh>
    <rPh sb="2" eb="4">
      <t>ダンタイ</t>
    </rPh>
    <rPh sb="5" eb="6">
      <t>エン</t>
    </rPh>
    <phoneticPr fontId="6"/>
  </si>
  <si>
    <t>増減率(%)(A)</t>
    <rPh sb="0" eb="3">
      <t>ゾウゲンリツ</t>
    </rPh>
    <phoneticPr fontId="6"/>
  </si>
  <si>
    <t>高知県土佐清水市</t>
  </si>
  <si>
    <t>公社・
三セク等</t>
    <rPh sb="0" eb="2">
      <t>コウシャ</t>
    </rPh>
    <rPh sb="4" eb="5">
      <t>サン</t>
    </rPh>
    <rPh sb="7" eb="8">
      <t>トウ</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</si>
  <si>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</si>
  <si>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</si>
  <si>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</si>
  <si>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</si>
  <si>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</si>
  <si>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</si>
  <si>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</si>
  <si>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</si>
  <si>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</si>
  <si>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</si>
  <si>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</si>
  <si>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</si>
  <si>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</si>
  <si>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</si>
  <si>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</si>
  <si>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</si>
  <si>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</si>
  <si>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</si>
  <si>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</si>
  <si>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</si>
  <si>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</si>
  <si>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</si>
  <si>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</si>
  <si>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</si>
  <si>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</si>
  <si>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</si>
  <si>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</si>
  <si>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</si>
  <si>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</si>
  <si>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</si>
  <si>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</si>
  <si>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</si>
  <si>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</si>
  <si>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</si>
  <si>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</si>
  <si>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</si>
  <si>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</si>
  <si>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</si>
  <si>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</si>
  <si>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</si>
  <si>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</si>
  <si>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</si>
  <si>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</si>
  <si>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</si>
  <si>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</si>
  <si>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</si>
  <si>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</si>
  <si>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</si>
  <si>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</si>
  <si>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</si>
  <si>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</si>
  <si>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</si>
  <si>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</si>
  <si>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</si>
  <si>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</si>
  <si>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</si>
  <si>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</si>
  <si>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</si>
  <si>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ふるさと元気基金</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</si>
  <si>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</si>
  <si>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</si>
  <si>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</si>
  <si>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</si>
  <si>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</si>
  <si>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</si>
  <si>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</si>
  <si>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</si>
  <si>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こうち人づくり広域連合　一般会計</t>
    <rPh sb="3" eb="4">
      <t>ヒト</t>
    </rPh>
    <rPh sb="7" eb="9">
      <t>コウイキ</t>
    </rPh>
    <rPh sb="9" eb="11">
      <t>レンゴウ</t>
    </rPh>
    <rPh sb="12" eb="14">
      <t>イッパン</t>
    </rPh>
    <rPh sb="14" eb="16">
      <t>カイケイ</t>
    </rPh>
    <phoneticPr fontId="43"/>
  </si>
  <si>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</si>
  <si>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</si>
  <si>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</si>
  <si>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</si>
  <si>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</si>
  <si>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</si>
  <si>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</si>
  <si>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</si>
  <si>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</si>
  <si>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</si>
  <si>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</si>
  <si>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</si>
  <si>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</si>
  <si>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</si>
  <si>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</si>
  <si>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</si>
  <si>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</si>
  <si>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</si>
  <si>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</si>
  <si>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</si>
  <si>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</si>
  <si>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</si>
  <si>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</si>
  <si>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</si>
  <si>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</si>
  <si>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</si>
  <si>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</si>
  <si>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</si>
  <si>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</si>
  <si>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</si>
  <si>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</si>
  <si>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</si>
  <si>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</si>
  <si>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</si>
  <si>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</si>
  <si>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</si>
  <si>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</si>
  <si>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</si>
  <si>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財政再生基準</t>
  </si>
  <si>
    <t>再差引収支</t>
    <rPh sb="0" eb="1">
      <t>サイ</t>
    </rPh>
    <rPh sb="1" eb="3">
      <t>サシヒキ</t>
    </rPh>
    <rPh sb="3" eb="5">
      <t>シュウシ</t>
    </rPh>
    <phoneticPr fontId="6"/>
  </si>
  <si>
    <t>介護サービス</t>
  </si>
  <si>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</si>
  <si>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</si>
  <si>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</si>
  <si>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</si>
  <si>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</si>
  <si>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</si>
  <si>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</si>
  <si>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</si>
  <si>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</si>
  <si>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</si>
  <si>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</si>
  <si>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</si>
  <si>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</si>
  <si>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</si>
  <si>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</si>
  <si>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</si>
  <si>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</si>
  <si>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</si>
  <si>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</si>
  <si>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</si>
  <si>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</si>
  <si>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</si>
  <si>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</si>
  <si>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</si>
  <si>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</si>
  <si>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</si>
  <si>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</si>
  <si>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</si>
  <si>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</si>
  <si>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</si>
  <si>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</si>
  <si>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特別養護老人ホームしおさい特別会計</t>
  </si>
  <si>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</si>
  <si>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</si>
  <si>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</si>
  <si>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</si>
  <si>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</si>
  <si>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</si>
  <si>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</si>
  <si>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</si>
  <si>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</si>
  <si>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</si>
  <si>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</si>
  <si>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</si>
  <si>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</si>
  <si>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</si>
  <si>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</si>
  <si>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</si>
  <si>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</si>
  <si>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</si>
  <si>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土佐清水市水道事業会計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</si>
  <si>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</si>
  <si>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</si>
  <si>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</si>
  <si>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</si>
  <si>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</si>
  <si>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</si>
  <si>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</si>
  <si>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</si>
  <si>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</si>
  <si>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</si>
  <si>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</si>
  <si>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</si>
  <si>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</si>
  <si>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</si>
  <si>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</si>
  <si>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</si>
  <si>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</si>
  <si>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</si>
  <si>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</si>
  <si>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</si>
  <si>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</si>
  <si>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</si>
  <si>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</si>
  <si>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</si>
  <si>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</si>
  <si>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</si>
  <si>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</si>
  <si>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</si>
  <si>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</si>
  <si>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</si>
  <si>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</si>
  <si>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</si>
  <si>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</si>
  <si>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</si>
  <si>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</si>
  <si>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</si>
  <si>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</si>
  <si>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</si>
  <si>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43"/>
  </si>
  <si>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</si>
  <si>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</si>
  <si>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</si>
  <si>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</si>
  <si>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</si>
  <si>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</si>
  <si>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</si>
  <si>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</si>
  <si>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</si>
  <si>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</si>
  <si>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</si>
  <si>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</si>
  <si>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</si>
  <si>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</si>
  <si>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</si>
  <si>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</si>
  <si>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</si>
  <si>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</si>
  <si>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</si>
  <si>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</si>
  <si>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</si>
  <si>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</si>
  <si>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</si>
  <si>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</si>
  <si>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</si>
  <si>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</si>
  <si>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3.56</t>
  </si>
  <si>
    <t>▲ 2.20</t>
  </si>
  <si>
    <t>▲ 0.44</t>
  </si>
  <si>
    <t>▲ 0.78</t>
  </si>
  <si>
    <t>その他会計（赤字）</t>
  </si>
  <si>
    <t>（百万円）</t>
  </si>
  <si>
    <t>H28末</t>
  </si>
  <si>
    <t>H29末</t>
  </si>
  <si>
    <t>H30末</t>
  </si>
  <si>
    <t>R01末</t>
  </si>
  <si>
    <t>R02末</t>
  </si>
  <si>
    <t>地域福祉基金</t>
  </si>
  <si>
    <t>施設等整備基金</t>
  </si>
  <si>
    <t>国際交流基金</t>
  </si>
  <si>
    <t>森林環境整備促進基金</t>
  </si>
  <si>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43"/>
  </si>
  <si>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43"/>
  </si>
  <si>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43"/>
  </si>
  <si>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43"/>
  </si>
  <si>
    <t>高知県後期高齢者医療広域連合　　</t>
    <rPh sb="0" eb="3">
      <t>コウチケン</t>
    </rPh>
    <rPh sb="3" eb="5">
      <t>コウキ</t>
    </rPh>
    <rPh sb="5" eb="8">
      <t>コウレイシャ</t>
    </rPh>
    <rPh sb="8" eb="10">
      <t>イリョウ</t>
    </rPh>
    <rPh sb="10" eb="12">
      <t>コウイキ</t>
    </rPh>
    <rPh sb="12" eb="14">
      <t>レンゴウ</t>
    </rPh>
    <phoneticPr fontId="43"/>
  </si>
  <si>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43"/>
  </si>
  <si>
    <t>土佐清水食品株式会社</t>
    <rPh sb="4" eb="6">
      <t>ショクヒン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</si>
  <si>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8"/>
  </si>
  <si>
    <t>分析欄</t>
    <rPh sb="0" eb="2">
      <t>ブンセキ</t>
    </rPh>
    <rPh sb="2" eb="3">
      <t>ラン</t>
    </rPh>
    <phoneticPr fontId="48"/>
  </si>
  <si>
    <t>(　参考　）</t>
    <rPh sb="2" eb="4">
      <t>サンコウ</t>
    </rPh>
    <phoneticPr fontId="48"/>
  </si>
  <si>
    <t>当該団体値</t>
    <rPh sb="0" eb="2">
      <t>トウガイ</t>
    </rPh>
    <rPh sb="2" eb="4">
      <t>ダンタイ</t>
    </rPh>
    <rPh sb="4" eb="5">
      <t>アタイ</t>
    </rPh>
    <phoneticPr fontId="48"/>
  </si>
  <si>
    <t>将来負担比率</t>
    <phoneticPr fontId="48"/>
  </si>
  <si>
    <t>有形固定資産減価償却率</t>
    <phoneticPr fontId="48"/>
  </si>
  <si>
    <t>類似団体内平均値</t>
    <phoneticPr fontId="48"/>
  </si>
  <si>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8"/>
  </si>
  <si>
    <t>実質公債費比率</t>
    <phoneticPr fontId="48"/>
  </si>
  <si>
    <t xml:space="preserve"> </t>
    <phoneticPr fontId="48"/>
  </si>
  <si>
    <t>南海トラフ地震対策として公共施設の高台移転など大型事業を数年間で集中的に実施したことで地方債残高が増加し、将来負担比率は類似団体を大きく上回る数値で推移しているが、平成30年度からは地方債残高の減少や基準財政需要額算入見込額の増加により比率は改善している。現在は交付税措置率の高い起債に限定した借入を行っているため、次年度以降も比率の改善が見込まれる。有形固定資産減価償却率については、類似団体平均とほぼ同水準で推移しているが、老朽化の進んでいる施設が多いことから比率は緩やかな上昇傾向にある。今後、施設の改修等が一定必要になると想定されるため、将来負担額とのバランスに注視しながら施設の長寿命化対策に取り組む必要がある。令和３年度については、防災行政無線の新設等による新規固定資産の取得等により、固定資産の減価償却率が減少している。</t>
    <phoneticPr fontId="48"/>
  </si>
  <si>
    <t>将来負担比率、実質公債費比率ともに類似団体平均を大きく上回る数値で推移しているが、将来負担比率については、平成30年度以降数値が改善しており、次年度以降も減少が見込まれる。また、実質公債費比率についても令和２年度までは18%を超える高い水準だったが、令和３年度決算では17.4%に推移している。比率の再上昇を抑制するため、今後の起債発行についてより精査していくほか、令和５年度には繰上償還を実施する予定としており、引き続き実質公債費比率の減少に向けた財政健全化に努める。</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</si>
</sst>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1"/>
      <name val="ＭＳ ゴシック"/>
      <family val="3"/>
    </font>
    <font>
      <b/>
      <sz val="13"/>
      <color indexed="56"/>
      <name val="ＭＳ ゴシック"/>
      <family val="3"/>
    </font>
    <font>
      <sz val="9"/>
      <name val="ＭＳ ゴシック"/>
      <family val="3"/>
    </font>
    <font>
      <sz val="11"/>
      <color theme="1"/>
      <name val="游ゴシック"/>
      <family val="3"/>
      <scheme val="minor"/>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7" fillId="0" borderId="0"/>
    <xf numFmtId="0" fontId="47" fillId="0" borderId="0">
      <alignment vertical="center"/>
    </xf>
    <xf numFmtId="0" fontId="47" fillId="0" borderId="0">
      <alignment vertical="center"/>
    </xf>
    <xf numFmtId="0" fontId="47" fillId="0" borderId="0"/>
    <xf numFmtId="0" fontId="47" fillId="0" borderId="0"/>
    <xf numFmtId="0" fontId="51"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2" fillId="0" borderId="26" xfId="11" applyFont="1" applyBorder="1">
      <alignment vertical="center"/>
    </xf>
    <xf numFmtId="0" fontId="12"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7"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12" xfId="13" applyFont="1" applyFill="1" applyBorder="1">
      <alignment vertical="center"/>
    </xf>
    <xf numFmtId="0" fontId="21" fillId="3" borderId="0" xfId="16" applyFont="1" applyFill="1">
      <alignment vertical="center"/>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23" xfId="13" applyFont="1" applyFill="1" applyBorder="1">
      <alignment vertical="center"/>
    </xf>
    <xf numFmtId="182" fontId="19" fillId="3" borderId="0" xfId="13" applyNumberFormat="1" applyFont="1" applyFill="1" applyAlignment="1">
      <alignment horizontal="right" vertical="center" shrinkToFit="1"/>
    </xf>
    <xf numFmtId="0" fontId="17" fillId="3" borderId="8" xfId="13" applyFont="1" applyFill="1" applyBorder="1">
      <alignment vertical="center"/>
    </xf>
    <xf numFmtId="0" fontId="17" fillId="3" borderId="0" xfId="13" applyFont="1" applyFill="1">
      <alignment vertical="center"/>
    </xf>
    <xf numFmtId="182" fontId="19" fillId="3" borderId="0" xfId="13" applyNumberFormat="1" applyFont="1" applyFill="1" applyAlignment="1">
      <alignment horizontal="left" vertical="center" shrinkToFit="1"/>
    </xf>
    <xf numFmtId="0" fontId="19" fillId="3" borderId="35" xfId="13" applyFont="1" applyFill="1" applyBorder="1">
      <alignment vertical="center"/>
    </xf>
    <xf numFmtId="0" fontId="17" fillId="3" borderId="0" xfId="13" applyFont="1" applyFill="1" applyAlignment="1">
      <alignment horizontal="center" vertical="center"/>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0" fontId="19" fillId="3" borderId="0" xfId="13" applyFont="1" applyFill="1" applyAlignment="1">
      <alignment horizontal="center" vertical="center"/>
    </xf>
    <xf numFmtId="0" fontId="19"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6" fillId="0" borderId="0" xfId="20" applyNumberFormat="1" applyFont="1" applyFill="1">
      <alignment vertical="center"/>
    </xf>
    <xf numFmtId="0" fontId="19" fillId="0" borderId="30" xfId="20" applyFont="1" applyFill="1" applyBorder="1">
      <alignment vertical="center"/>
    </xf>
    <xf numFmtId="184" fontId="16" fillId="0" borderId="42" xfId="20" applyNumberFormat="1" applyFont="1" applyFill="1" applyBorder="1">
      <alignment vertical="center"/>
    </xf>
    <xf numFmtId="184" fontId="16" fillId="0" borderId="31"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6" fillId="0" borderId="0" xfId="20" applyNumberFormat="1" applyFont="1" applyFill="1" applyBorder="1">
      <alignment vertical="center"/>
    </xf>
    <xf numFmtId="184" fontId="16" fillId="0" borderId="34" xfId="20" applyNumberFormat="1" applyFont="1" applyFill="1" applyBorder="1">
      <alignment vertical="center"/>
    </xf>
    <xf numFmtId="0" fontId="3" fillId="3" borderId="30" xfId="20" applyFont="1" applyFill="1" applyBorder="1">
      <alignment vertical="center"/>
    </xf>
    <xf numFmtId="184" fontId="16" fillId="3" borderId="31" xfId="20" applyNumberFormat="1" applyFont="1" applyFill="1" applyBorder="1">
      <alignment vertical="center"/>
    </xf>
    <xf numFmtId="184" fontId="16" fillId="0" borderId="32" xfId="20" applyNumberFormat="1" applyFont="1" applyFill="1" applyBorder="1">
      <alignment vertical="center"/>
    </xf>
    <xf numFmtId="0" fontId="16" fillId="0" borderId="0" xfId="20" applyFont="1" applyFill="1" applyBorder="1" applyAlignment="1"/>
    <xf numFmtId="184" fontId="23" fillId="0" borderId="30" xfId="14" applyNumberFormat="1" applyFont="1" applyBorder="1" applyAlignment="1">
      <alignment vertical="center"/>
    </xf>
    <xf numFmtId="184" fontId="23" fillId="0" borderId="31" xfId="14" applyNumberFormat="1" applyFont="1" applyBorder="1" applyAlignment="1">
      <alignment vertical="center"/>
    </xf>
    <xf numFmtId="184" fontId="23" fillId="0" borderId="31" xfId="14" applyNumberFormat="1" applyFont="1" applyBorder="1" applyAlignment="1">
      <alignment horizontal="center" vertical="center"/>
    </xf>
    <xf numFmtId="0" fontId="3" fillId="3" borderId="23" xfId="20" applyFont="1" applyFill="1" applyBorder="1">
      <alignment vertical="center"/>
    </xf>
    <xf numFmtId="184" fontId="16" fillId="3" borderId="34" xfId="20" applyNumberFormat="1" applyFont="1" applyFill="1" applyBorder="1">
      <alignment vertical="center"/>
    </xf>
    <xf numFmtId="184" fontId="16" fillId="0" borderId="35" xfId="20" applyNumberFormat="1" applyFont="1" applyFill="1" applyBorder="1">
      <alignment vertical="center"/>
    </xf>
    <xf numFmtId="184" fontId="23" fillId="0" borderId="16" xfId="14" applyNumberFormat="1" applyFont="1" applyBorder="1" applyAlignment="1">
      <alignment vertical="center"/>
    </xf>
    <xf numFmtId="184" fontId="23" fillId="0" borderId="15" xfId="14" applyNumberFormat="1" applyFont="1" applyBorder="1" applyAlignment="1">
      <alignment vertical="center"/>
    </xf>
    <xf numFmtId="184" fontId="23" fillId="0" borderId="171" xfId="14" applyNumberFormat="1" applyFont="1" applyBorder="1" applyAlignment="1">
      <alignment horizontal="center" vertical="center"/>
    </xf>
    <xf numFmtId="184" fontId="23" fillId="0" borderId="16" xfId="14" applyNumberFormat="1" applyFont="1" applyBorder="1" applyAlignment="1">
      <alignment horizontal="center" vertical="center"/>
    </xf>
    <xf numFmtId="184" fontId="23" fillId="0" borderId="27" xfId="14" applyNumberFormat="1" applyFont="1" applyBorder="1" applyAlignment="1">
      <alignment horizontal="center" vertical="center" wrapText="1"/>
    </xf>
    <xf numFmtId="182" fontId="23" fillId="0" borderId="27" xfId="15" applyNumberFormat="1" applyFont="1" applyFill="1" applyBorder="1" applyAlignment="1">
      <alignment horizontal="right" vertical="center" shrinkToFit="1"/>
    </xf>
    <xf numFmtId="182"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6" fillId="3" borderId="15" xfId="20" applyNumberFormat="1" applyFont="1" applyFill="1" applyBorder="1">
      <alignment vertical="center"/>
    </xf>
    <xf numFmtId="184" fontId="16" fillId="0" borderId="37" xfId="20" applyNumberFormat="1" applyFont="1" applyFill="1" applyBorder="1">
      <alignment vertical="center"/>
    </xf>
    <xf numFmtId="184" fontId="23" fillId="0" borderId="32" xfId="14" applyNumberFormat="1" applyFont="1" applyBorder="1" applyAlignment="1">
      <alignment horizontal="center" vertical="center"/>
    </xf>
    <xf numFmtId="184" fontId="23" fillId="0" borderId="30" xfId="14" applyNumberFormat="1" applyFont="1" applyBorder="1" applyAlignment="1">
      <alignment horizontal="center" vertical="center"/>
    </xf>
    <xf numFmtId="182" fontId="23" fillId="0" borderId="30" xfId="15" applyNumberFormat="1" applyFont="1" applyFill="1" applyBorder="1" applyAlignment="1">
      <alignment horizontal="right" vertical="center" shrinkToFit="1"/>
    </xf>
    <xf numFmtId="182" fontId="23" fillId="0" borderId="173" xfId="15" applyNumberFormat="1" applyFont="1" applyFill="1" applyBorder="1" applyAlignment="1">
      <alignment horizontal="right" vertical="center" shrinkToFit="1"/>
    </xf>
    <xf numFmtId="182" fontId="16" fillId="3" borderId="26" xfId="19" applyNumberFormat="1" applyFont="1" applyFill="1" applyBorder="1" applyAlignment="1">
      <alignment horizontal="right" vertical="center" shrinkToFit="1"/>
    </xf>
    <xf numFmtId="182" fontId="16" fillId="3" borderId="74" xfId="19" applyNumberFormat="1" applyFont="1" applyFill="1" applyBorder="1" applyAlignment="1">
      <alignment horizontal="right" vertical="center" shrinkToFit="1"/>
    </xf>
    <xf numFmtId="184" fontId="16" fillId="0" borderId="74" xfId="20" applyNumberFormat="1" applyFont="1" applyFill="1" applyBorder="1" applyAlignment="1">
      <alignment horizontal="center" vertical="center"/>
    </xf>
    <xf numFmtId="178" fontId="23" fillId="0" borderId="74" xfId="20" applyNumberFormat="1" applyFont="1" applyFill="1" applyBorder="1" applyAlignment="1">
      <alignment horizontal="right" vertical="center" shrinkToFit="1"/>
    </xf>
    <xf numFmtId="179" fontId="23" fillId="0" borderId="74" xfId="20" applyNumberFormat="1" applyFont="1" applyFill="1" applyBorder="1" applyAlignment="1">
      <alignment horizontal="right" vertical="center" shrinkToFit="1"/>
    </xf>
    <xf numFmtId="182" fontId="16" fillId="0" borderId="74" xfId="20" applyNumberFormat="1" applyFont="1" applyFill="1" applyBorder="1" applyAlignment="1">
      <alignment horizontal="right" vertical="center" shrinkToFit="1"/>
    </xf>
    <xf numFmtId="184" fontId="23" fillId="0" borderId="35" xfId="14" applyNumberFormat="1" applyFont="1" applyBorder="1" applyAlignment="1">
      <alignment horizontal="center" vertical="center"/>
    </xf>
    <xf numFmtId="184" fontId="23" fillId="0" borderId="174" xfId="14" applyNumberFormat="1" applyFont="1" applyBorder="1" applyAlignment="1">
      <alignment horizontal="center" vertical="center" wrapText="1"/>
    </xf>
    <xf numFmtId="179" fontId="23" fillId="0" borderId="175" xfId="15" applyNumberFormat="1" applyFont="1" applyFill="1" applyBorder="1" applyAlignment="1">
      <alignment horizontal="right" vertical="center" shrinkToFit="1"/>
    </xf>
    <xf numFmtId="179"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6" fillId="3" borderId="74" xfId="20" applyNumberFormat="1" applyFont="1" applyFill="1" applyBorder="1" applyAlignment="1">
      <alignment horizontal="center" vertical="center"/>
    </xf>
    <xf numFmtId="184" fontId="16" fillId="0" borderId="176" xfId="20" applyNumberFormat="1" applyFont="1" applyFill="1" applyBorder="1" applyAlignment="1">
      <alignment horizontal="center" vertical="center"/>
    </xf>
    <xf numFmtId="178" fontId="23" fillId="0" borderId="176" xfId="20" applyNumberFormat="1" applyFont="1" applyFill="1" applyBorder="1" applyAlignment="1">
      <alignment horizontal="right" vertical="center" shrinkToFit="1"/>
    </xf>
    <xf numFmtId="179" fontId="23" fillId="0" borderId="176" xfId="20" applyNumberFormat="1" applyFont="1" applyFill="1" applyBorder="1" applyAlignment="1">
      <alignment horizontal="right" vertical="center" shrinkToFit="1"/>
    </xf>
    <xf numFmtId="181" fontId="16" fillId="0" borderId="0" xfId="20" applyNumberFormat="1" applyFont="1" applyFill="1" applyBorder="1">
      <alignment vertical="center"/>
    </xf>
    <xf numFmtId="181" fontId="16" fillId="0" borderId="34" xfId="20" applyNumberFormat="1" applyFont="1" applyFill="1" applyBorder="1">
      <alignment vertical="center"/>
    </xf>
    <xf numFmtId="0" fontId="3" fillId="0" borderId="0" xfId="20" applyFont="1" applyFill="1" applyBorder="1" applyAlignment="1"/>
    <xf numFmtId="184" fontId="12" fillId="0" borderId="177" xfId="14" applyNumberFormat="1" applyFont="1" applyBorder="1" applyAlignment="1">
      <alignment horizontal="center" vertical="center"/>
    </xf>
    <xf numFmtId="182" fontId="23" fillId="0" borderId="177" xfId="15" applyNumberFormat="1" applyFont="1" applyFill="1" applyBorder="1" applyAlignment="1">
      <alignment horizontal="right" vertical="center" shrinkToFit="1"/>
    </xf>
    <xf numFmtId="182"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6" fillId="3" borderId="31" xfId="19" applyNumberFormat="1" applyFont="1" applyFill="1" applyBorder="1" applyAlignment="1">
      <alignment horizontal="right" vertical="center" shrinkToFit="1"/>
    </xf>
    <xf numFmtId="182" fontId="16" fillId="3" borderId="32" xfId="19" applyNumberFormat="1" applyFont="1" applyFill="1" applyBorder="1" applyAlignment="1">
      <alignment horizontal="right" vertical="center" shrinkToFit="1"/>
    </xf>
    <xf numFmtId="184" fontId="16" fillId="0" borderId="174" xfId="20" applyNumberFormat="1" applyFont="1" applyFill="1" applyBorder="1" applyAlignment="1">
      <alignment horizontal="center" vertical="center"/>
    </xf>
    <xf numFmtId="178" fontId="16" fillId="0" borderId="174" xfId="20" applyNumberFormat="1" applyFont="1" applyFill="1" applyBorder="1" applyAlignment="1">
      <alignment horizontal="right" vertical="center" shrinkToFit="1"/>
    </xf>
    <xf numFmtId="179" fontId="16" fillId="0" borderId="174" xfId="20" applyNumberFormat="1" applyFont="1" applyFill="1" applyBorder="1" applyAlignment="1">
      <alignment horizontal="right" vertical="center" shrinkToFit="1"/>
    </xf>
    <xf numFmtId="182" fontId="16" fillId="3" borderId="176" xfId="20" applyNumberFormat="1" applyFont="1" applyFill="1" applyBorder="1" applyAlignment="1">
      <alignment horizontal="right" vertical="center" shrinkToFit="1"/>
    </xf>
    <xf numFmtId="182" fontId="16" fillId="0" borderId="176" xfId="20" applyNumberFormat="1" applyFont="1" applyFill="1" applyBorder="1" applyAlignment="1">
      <alignment horizontal="right" vertical="center" shrinkToFit="1"/>
    </xf>
    <xf numFmtId="181" fontId="16" fillId="0" borderId="23" xfId="20" applyNumberFormat="1" applyFont="1" applyFill="1" applyBorder="1">
      <alignment vertical="center"/>
    </xf>
    <xf numFmtId="184" fontId="23" fillId="0" borderId="34" xfId="14" applyNumberFormat="1" applyFont="1" applyBorder="1" applyAlignment="1">
      <alignment horizontal="center" vertical="center" wrapText="1"/>
    </xf>
    <xf numFmtId="179" fontId="23" fillId="0" borderId="179" xfId="15" applyNumberFormat="1" applyFont="1" applyFill="1" applyBorder="1" applyAlignment="1">
      <alignment horizontal="right" vertical="center" shrinkToFit="1"/>
    </xf>
    <xf numFmtId="179" fontId="23" fillId="0" borderId="180" xfId="15" applyNumberFormat="1" applyFont="1" applyFill="1" applyBorder="1" applyAlignment="1">
      <alignment horizontal="right" vertical="center" shrinkToFit="1"/>
    </xf>
    <xf numFmtId="179" fontId="23" fillId="0" borderId="23" xfId="15" applyNumberFormat="1" applyFont="1" applyBorder="1" applyAlignment="1">
      <alignment horizontal="right" vertical="center" shrinkToFit="1"/>
    </xf>
    <xf numFmtId="0" fontId="3" fillId="3" borderId="37" xfId="20" applyFont="1" applyFill="1" applyBorder="1">
      <alignment vertical="center"/>
    </xf>
    <xf numFmtId="184" fontId="16" fillId="3" borderId="174" xfId="20" applyNumberFormat="1" applyFont="1" applyFill="1" applyBorder="1" applyAlignment="1">
      <alignment horizontal="center" vertical="center"/>
    </xf>
    <xf numFmtId="179" fontId="16" fillId="3" borderId="181" xfId="19" applyNumberFormat="1" applyFont="1" applyFill="1" applyBorder="1" applyAlignment="1">
      <alignment horizontal="right" vertical="center" shrinkToFit="1"/>
    </xf>
    <xf numFmtId="179" fontId="16" fillId="3" borderId="174" xfId="19" applyNumberFormat="1" applyFont="1" applyFill="1" applyBorder="1" applyAlignment="1">
      <alignment horizontal="right" vertical="center" shrinkToFit="1"/>
    </xf>
    <xf numFmtId="184" fontId="16" fillId="0" borderId="0" xfId="20" applyNumberFormat="1" applyFont="1" applyFill="1" applyBorder="1" applyAlignment="1">
      <alignment horizontal="center" vertical="center"/>
    </xf>
    <xf numFmtId="184" fontId="23" fillId="0" borderId="37" xfId="14" applyNumberFormat="1" applyFont="1" applyBorder="1" applyAlignment="1">
      <alignment horizontal="center" vertical="center"/>
    </xf>
    <xf numFmtId="184" fontId="23" fillId="0" borderId="74" xfId="14" applyNumberFormat="1" applyFont="1" applyBorder="1" applyAlignment="1">
      <alignment horizontal="center" vertical="center"/>
    </xf>
    <xf numFmtId="179" fontId="23" fillId="0" borderId="27" xfId="15" applyNumberFormat="1" applyFont="1" applyBorder="1" applyAlignment="1">
      <alignment horizontal="right" vertical="center" shrinkToFit="1"/>
    </xf>
    <xf numFmtId="179" fontId="23" fillId="0" borderId="172" xfId="15" applyNumberFormat="1" applyFont="1" applyBorder="1" applyAlignment="1">
      <alignment horizontal="right" vertical="center" shrinkToFit="1"/>
    </xf>
    <xf numFmtId="0" fontId="3" fillId="0" borderId="16" xfId="20" applyFont="1" applyFill="1" applyBorder="1">
      <alignment vertical="center"/>
    </xf>
    <xf numFmtId="184" fontId="16" fillId="0" borderId="14" xfId="20" applyNumberFormat="1" applyFont="1" applyFill="1" applyBorder="1">
      <alignment vertical="center"/>
    </xf>
    <xf numFmtId="184"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2" fontId="26" fillId="0" borderId="183" xfId="8" applyNumberFormat="1" applyFont="1" applyFill="1" applyBorder="1" applyAlignment="1" applyProtection="1">
      <alignment horizontal="right" vertical="center" shrinkToFit="1"/>
    </xf>
    <xf numFmtId="182" fontId="26" fillId="0" borderId="184" xfId="8" applyNumberFormat="1" applyFont="1" applyFill="1" applyBorder="1" applyAlignment="1" applyProtection="1">
      <alignment horizontal="right" vertical="center" shrinkToFit="1"/>
    </xf>
    <xf numFmtId="182" fontId="26" fillId="0" borderId="79" xfId="8" applyNumberFormat="1" applyFont="1" applyFill="1" applyBorder="1" applyAlignment="1" applyProtection="1">
      <alignment horizontal="right" vertical="center" shrinkToFit="1"/>
    </xf>
    <xf numFmtId="182"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2" fontId="27" fillId="0" borderId="183" xfId="8" applyNumberFormat="1" applyFont="1" applyBorder="1" applyAlignment="1" applyProtection="1">
      <alignment horizontal="right" vertical="center" shrinkToFit="1"/>
      <protection locked="0"/>
    </xf>
    <xf numFmtId="182"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2" fontId="26" fillId="0" borderId="185" xfId="8" applyNumberFormat="1" applyFont="1" applyFill="1" applyBorder="1" applyAlignment="1" applyProtection="1">
      <alignment horizontal="right" vertical="center" shrinkToFit="1"/>
    </xf>
    <xf numFmtId="182" fontId="26" fillId="0" borderId="74" xfId="8" applyNumberFormat="1" applyFont="1" applyFill="1" applyBorder="1" applyAlignment="1" applyProtection="1">
      <alignment horizontal="right" vertical="center" shrinkToFit="1"/>
    </xf>
    <xf numFmtId="182"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2" fontId="27" fillId="0" borderId="185" xfId="8" applyNumberFormat="1" applyFont="1" applyBorder="1" applyAlignment="1" applyProtection="1">
      <alignment horizontal="right" vertical="center" shrinkToFit="1"/>
      <protection locked="0"/>
    </xf>
    <xf numFmtId="182"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2" fontId="26" fillId="0" borderId="186" xfId="8" applyNumberFormat="1" applyFont="1" applyFill="1" applyBorder="1" applyAlignment="1" applyProtection="1">
      <alignment horizontal="right" vertical="center" shrinkToFit="1"/>
    </xf>
    <xf numFmtId="182" fontId="26" fillId="0" borderId="187" xfId="8" applyNumberFormat="1" applyFont="1" applyFill="1" applyBorder="1" applyAlignment="1" applyProtection="1">
      <alignment horizontal="right" vertical="center" shrinkToFit="1"/>
    </xf>
    <xf numFmtId="182"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2" fontId="27" fillId="0" borderId="186" xfId="8" applyNumberFormat="1" applyFont="1" applyBorder="1" applyAlignment="1" applyProtection="1">
      <alignment horizontal="right" vertical="center" shrinkToFit="1"/>
      <protection locked="0"/>
    </xf>
    <xf numFmtId="182" fontId="27" fillId="0" borderId="62" xfId="8" applyNumberFormat="1" applyFont="1" applyBorder="1" applyAlignment="1" applyProtection="1">
      <alignment horizontal="right" vertical="center" shrinkToFit="1"/>
      <protection locked="0"/>
    </xf>
    <xf numFmtId="0" fontId="26" fillId="0" borderId="0" xfId="7" applyFont="1" applyFill="1" applyBorder="1" applyAlignment="1"/>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0" xfId="7" applyFont="1" applyFill="1" applyBorder="1" applyAlignment="1">
      <alignment horizontal="left" vertical="center"/>
    </xf>
    <xf numFmtId="182" fontId="26" fillId="0" borderId="183" xfId="7" applyNumberFormat="1" applyFont="1" applyBorder="1" applyAlignment="1">
      <alignment horizontal="right" vertical="center" shrinkToFit="1"/>
    </xf>
    <xf numFmtId="182" fontId="26" fillId="0" borderId="184" xfId="7" applyNumberFormat="1" applyFont="1" applyBorder="1" applyAlignment="1">
      <alignment horizontal="right" vertical="center" shrinkToFit="1"/>
    </xf>
    <xf numFmtId="182" fontId="26" fillId="0" borderId="79" xfId="7" applyNumberFormat="1" applyFont="1" applyBorder="1" applyAlignment="1">
      <alignment horizontal="right" vertical="center" shrinkToFit="1"/>
    </xf>
    <xf numFmtId="182" fontId="26" fillId="0" borderId="0" xfId="7" applyNumberFormat="1" applyFont="1" applyFill="1" applyBorder="1" applyAlignment="1" applyProtection="1">
      <alignment horizontal="right" vertical="center"/>
    </xf>
    <xf numFmtId="182" fontId="26" fillId="0" borderId="185" xfId="7" applyNumberFormat="1" applyFont="1" applyBorder="1" applyAlignment="1">
      <alignment horizontal="right" vertical="center" shrinkToFit="1"/>
    </xf>
    <xf numFmtId="182" fontId="26" fillId="0" borderId="74" xfId="7" applyNumberFormat="1" applyFont="1" applyBorder="1" applyAlignment="1">
      <alignment horizontal="right" vertical="center" shrinkToFit="1"/>
    </xf>
    <xf numFmtId="182"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2" fontId="26" fillId="0" borderId="186" xfId="7" applyNumberFormat="1" applyFont="1" applyBorder="1" applyAlignment="1">
      <alignment horizontal="right" vertical="center" shrinkToFit="1"/>
    </xf>
    <xf numFmtId="182" fontId="26" fillId="0" borderId="187" xfId="7" applyNumberFormat="1" applyFont="1" applyBorder="1" applyAlignment="1">
      <alignment horizontal="right" vertical="center" shrinkToFit="1"/>
    </xf>
    <xf numFmtId="182"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3" fillId="0" borderId="27" xfId="1" applyNumberFormat="1" applyFont="1" applyFill="1" applyBorder="1" applyAlignment="1">
      <alignment vertical="center"/>
    </xf>
    <xf numFmtId="183" fontId="23" fillId="0" borderId="172" xfId="1" applyNumberFormat="1" applyFont="1" applyFill="1" applyBorder="1" applyAlignment="1">
      <alignment vertical="center"/>
    </xf>
    <xf numFmtId="183" fontId="23" fillId="0" borderId="172" xfId="1" applyNumberFormat="1" applyFont="1" applyFill="1" applyBorder="1" applyAlignment="1">
      <alignment vertical="center" wrapText="1"/>
    </xf>
    <xf numFmtId="183" fontId="23" fillId="0" borderId="30" xfId="1" applyNumberFormat="1" applyFont="1" applyFill="1" applyBorder="1" applyAlignment="1">
      <alignment vertical="center"/>
    </xf>
    <xf numFmtId="183" fontId="23" fillId="0" borderId="173" xfId="1" applyNumberFormat="1" applyFont="1" applyFill="1" applyBorder="1" applyAlignment="1">
      <alignment vertical="center"/>
    </xf>
    <xf numFmtId="180" fontId="23" fillId="0" borderId="175" xfId="1" applyNumberFormat="1" applyFont="1" applyFill="1" applyBorder="1" applyAlignment="1">
      <alignment vertical="center"/>
    </xf>
    <xf numFmtId="180" fontId="23" fillId="0" borderId="171" xfId="1" applyNumberFormat="1" applyFont="1" applyFill="1" applyBorder="1" applyAlignment="1">
      <alignment vertical="center"/>
    </xf>
    <xf numFmtId="184" fontId="23" fillId="0" borderId="177" xfId="1" applyNumberFormat="1" applyFont="1" applyBorder="1" applyAlignment="1">
      <alignment horizontal="center" vertical="center"/>
    </xf>
    <xf numFmtId="183" fontId="23" fillId="0" borderId="177" xfId="1" applyNumberFormat="1" applyFont="1" applyFill="1" applyBorder="1" applyAlignment="1">
      <alignment vertical="center"/>
    </xf>
    <xf numFmtId="183" fontId="23" fillId="0" borderId="178" xfId="1" applyNumberFormat="1" applyFont="1" applyFill="1" applyBorder="1" applyAlignment="1">
      <alignment vertical="center"/>
    </xf>
    <xf numFmtId="180" fontId="23" fillId="0" borderId="179" xfId="1" applyNumberFormat="1" applyFont="1" applyFill="1" applyBorder="1" applyAlignment="1">
      <alignment vertical="center"/>
    </xf>
    <xf numFmtId="180" fontId="23" fillId="0" borderId="180" xfId="1" applyNumberFormat="1" applyFont="1" applyFill="1" applyBorder="1" applyAlignment="1">
      <alignment vertical="center"/>
    </xf>
    <xf numFmtId="180" fontId="23" fillId="0" borderId="23" xfId="1" applyNumberFormat="1" applyFont="1" applyBorder="1" applyAlignment="1">
      <alignment vertical="center"/>
    </xf>
    <xf numFmtId="180" fontId="23" fillId="0" borderId="27" xfId="1" applyNumberFormat="1" applyFont="1" applyBorder="1" applyAlignment="1">
      <alignment vertical="center"/>
    </xf>
    <xf numFmtId="180" fontId="23" fillId="0" borderId="172" xfId="1" applyNumberFormat="1" applyFont="1" applyBorder="1" applyAlignment="1">
      <alignment vertical="center"/>
    </xf>
    <xf numFmtId="0" fontId="0" fillId="3" borderId="0" xfId="21" applyFont="1" applyFill="1" applyAlignment="1">
      <alignment vertical="center"/>
    </xf>
    <xf numFmtId="0" fontId="47" fillId="3" borderId="0" xfId="21" applyFill="1" applyAlignment="1" applyProtection="1">
      <alignment vertical="center"/>
      <protection hidden="1"/>
    </xf>
    <xf numFmtId="0" fontId="49" fillId="0" borderId="0" xfId="22" applyFont="1">
      <alignment vertical="center"/>
    </xf>
    <xf numFmtId="0" fontId="47" fillId="3" borderId="0" xfId="21" applyFill="1" applyAlignment="1">
      <alignment vertical="center"/>
    </xf>
    <xf numFmtId="0" fontId="47" fillId="3" borderId="0" xfId="21" applyFill="1" applyProtection="1">
      <protection hidden="1"/>
    </xf>
    <xf numFmtId="0" fontId="49" fillId="0" borderId="30" xfId="22" applyFont="1" applyBorder="1">
      <alignment vertical="center"/>
    </xf>
    <xf numFmtId="0" fontId="49" fillId="0" borderId="23" xfId="22" applyFont="1" applyBorder="1">
      <alignment vertical="center"/>
    </xf>
    <xf numFmtId="181" fontId="49" fillId="0" borderId="23" xfId="22" applyNumberFormat="1" applyFont="1" applyBorder="1">
      <alignment vertical="center"/>
    </xf>
    <xf numFmtId="0" fontId="49" fillId="0" borderId="16" xfId="22" applyFont="1" applyBorder="1">
      <alignment vertical="center"/>
    </xf>
    <xf numFmtId="0" fontId="49" fillId="0" borderId="42" xfId="22" applyFont="1" applyBorder="1">
      <alignment vertical="center"/>
    </xf>
    <xf numFmtId="0" fontId="49" fillId="0" borderId="14" xfId="22" applyFont="1" applyBorder="1">
      <alignment vertical="center"/>
    </xf>
    <xf numFmtId="0" fontId="49" fillId="0" borderId="31" xfId="22" applyFont="1" applyBorder="1">
      <alignment vertical="center"/>
    </xf>
    <xf numFmtId="0" fontId="49" fillId="0" borderId="34" xfId="22" applyFont="1" applyBorder="1">
      <alignment vertical="center"/>
    </xf>
    <xf numFmtId="0" fontId="49" fillId="0" borderId="15" xfId="22" applyFont="1" applyBorder="1">
      <alignment vertical="center"/>
    </xf>
    <xf numFmtId="0" fontId="49" fillId="0" borderId="35" xfId="22" applyFont="1" applyBorder="1">
      <alignment vertical="center"/>
    </xf>
    <xf numFmtId="0" fontId="50" fillId="0" borderId="30" xfId="22" applyFont="1" applyBorder="1">
      <alignment vertical="center"/>
    </xf>
    <xf numFmtId="184" fontId="51" fillId="0" borderId="0" xfId="22" applyNumberFormat="1" applyFont="1">
      <alignment vertical="center"/>
    </xf>
    <xf numFmtId="184" fontId="49" fillId="0" borderId="0" xfId="22" applyNumberFormat="1" applyFont="1">
      <alignment vertical="center"/>
    </xf>
    <xf numFmtId="183" fontId="49" fillId="3" borderId="0" xfId="23" applyNumberFormat="1" applyFont="1" applyFill="1" applyAlignment="1">
      <alignment vertical="center" wrapText="1"/>
    </xf>
    <xf numFmtId="49" fontId="49" fillId="3" borderId="0" xfId="23" applyNumberFormat="1" applyFont="1" applyFill="1" applyAlignment="1">
      <alignment horizontal="center" vertical="center" wrapText="1"/>
    </xf>
    <xf numFmtId="49" fontId="49" fillId="3" borderId="0" xfId="23" applyNumberFormat="1" applyFont="1" applyFill="1" applyAlignment="1">
      <alignment horizontal="center" vertical="center"/>
    </xf>
    <xf numFmtId="184" fontId="49" fillId="0" borderId="42" xfId="22" applyNumberFormat="1" applyFont="1" applyBorder="1">
      <alignment vertical="center"/>
    </xf>
    <xf numFmtId="184" fontId="49" fillId="0" borderId="14" xfId="22" applyNumberFormat="1" applyFont="1" applyBorder="1">
      <alignment vertical="center"/>
    </xf>
    <xf numFmtId="191" fontId="49" fillId="0" borderId="0" xfId="22" applyNumberFormat="1" applyFont="1">
      <alignment vertical="center"/>
    </xf>
    <xf numFmtId="184" fontId="49" fillId="0" borderId="31" xfId="22" applyNumberFormat="1" applyFont="1" applyBorder="1">
      <alignment vertical="center"/>
    </xf>
    <xf numFmtId="184" fontId="49" fillId="0" borderId="34" xfId="22" applyNumberFormat="1" applyFont="1" applyBorder="1">
      <alignment vertical="center"/>
    </xf>
    <xf numFmtId="181" fontId="49" fillId="0" borderId="34" xfId="22" applyNumberFormat="1" applyFont="1" applyBorder="1">
      <alignment vertical="center"/>
    </xf>
    <xf numFmtId="184" fontId="49" fillId="0" borderId="15" xfId="22" applyNumberFormat="1" applyFont="1" applyBorder="1">
      <alignment vertical="center"/>
    </xf>
    <xf numFmtId="0" fontId="50" fillId="0" borderId="42" xfId="22" applyFont="1" applyBorder="1">
      <alignment vertical="center"/>
    </xf>
    <xf numFmtId="0" fontId="49" fillId="0" borderId="0" xfId="23" applyFont="1">
      <alignment vertical="center"/>
    </xf>
    <xf numFmtId="181" fontId="49" fillId="0" borderId="0" xfId="23" applyNumberFormat="1" applyFont="1">
      <alignment vertical="center"/>
    </xf>
    <xf numFmtId="184" fontId="47" fillId="0" borderId="0" xfId="24" applyNumberFormat="1" applyAlignment="1">
      <alignment vertical="center"/>
    </xf>
    <xf numFmtId="182" fontId="47" fillId="0" borderId="0" xfId="25" applyNumberFormat="1" applyAlignment="1">
      <alignment horizontal="right" vertical="center"/>
    </xf>
    <xf numFmtId="179" fontId="47" fillId="0" borderId="0" xfId="25" applyNumberFormat="1" applyAlignment="1">
      <alignment horizontal="right" vertical="center"/>
    </xf>
    <xf numFmtId="184" fontId="49" fillId="3" borderId="0" xfId="22" applyNumberFormat="1" applyFont="1" applyFill="1" applyAlignment="1">
      <alignment vertical="center" wrapText="1"/>
    </xf>
    <xf numFmtId="184" fontId="47" fillId="0" borderId="0" xfId="24" applyNumberFormat="1" applyAlignment="1">
      <alignment horizontal="center" vertical="center"/>
    </xf>
    <xf numFmtId="0" fontId="52" fillId="0" borderId="0" xfId="26" applyFont="1">
      <alignment vertical="center"/>
    </xf>
    <xf numFmtId="0" fontId="47" fillId="3" borderId="0" xfId="21" applyFill="1"/>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3" fillId="0" borderId="35" xfId="9" applyFont="1" applyBorder="1">
      <alignment vertical="center"/>
    </xf>
    <xf numFmtId="0" fontId="13"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2" fillId="0" borderId="33" xfId="11" applyFont="1" applyBorder="1" applyAlignment="1">
      <alignment horizontal="center" vertical="center" shrinkToFit="1"/>
    </xf>
    <xf numFmtId="0" fontId="12" fillId="0" borderId="36" xfId="11" applyFont="1" applyBorder="1" applyAlignment="1">
      <alignment horizontal="center" vertical="center" shrinkToFit="1"/>
    </xf>
    <xf numFmtId="0" fontId="12" fillId="0" borderId="38" xfId="11" applyFont="1" applyBorder="1" applyAlignment="1">
      <alignment horizontal="center" vertical="center" shrinkToFit="1"/>
    </xf>
    <xf numFmtId="190" fontId="12" fillId="0" borderId="30" xfId="9" applyNumberFormat="1" applyFont="1" applyBorder="1" applyAlignment="1">
      <alignment horizontal="right" vertical="center" shrinkToFit="1"/>
    </xf>
    <xf numFmtId="190" fontId="12" fillId="0" borderId="23" xfId="9" applyNumberFormat="1" applyFont="1" applyBorder="1" applyAlignment="1">
      <alignment horizontal="right" vertical="center" shrinkToFit="1"/>
    </xf>
    <xf numFmtId="190" fontId="12" fillId="0" borderId="54" xfId="9" applyNumberFormat="1" applyFont="1" applyBorder="1" applyAlignment="1">
      <alignment horizontal="right" vertical="center" shrinkToFit="1"/>
    </xf>
    <xf numFmtId="0" fontId="12" fillId="0" borderId="30" xfId="9" applyFont="1" applyBorder="1">
      <alignment vertical="center"/>
    </xf>
    <xf numFmtId="0" fontId="12" fillId="0" borderId="23" xfId="9" applyFont="1" applyBorder="1">
      <alignment vertical="center"/>
    </xf>
    <xf numFmtId="0" fontId="12"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2" fillId="0" borderId="30" xfId="11" applyFont="1" applyBorder="1" applyAlignment="1">
      <alignment horizontal="center" vertical="center" shrinkToFit="1"/>
    </xf>
    <xf numFmtId="0" fontId="12" fillId="0" borderId="23" xfId="11" applyFont="1" applyBorder="1" applyAlignment="1">
      <alignment horizontal="center" vertical="center" shrinkToFit="1"/>
    </xf>
    <xf numFmtId="0" fontId="12" fillId="0" borderId="16" xfId="11" applyFont="1" applyBorder="1" applyAlignment="1">
      <alignment horizontal="center" vertical="center" shrinkToFit="1"/>
    </xf>
    <xf numFmtId="184" fontId="12" fillId="0" borderId="32" xfId="9" applyNumberFormat="1" applyFont="1" applyBorder="1" applyAlignment="1">
      <alignment horizontal="right" vertical="center" shrinkToFit="1"/>
    </xf>
    <xf numFmtId="184" fontId="12" fillId="0" borderId="35" xfId="9" applyNumberFormat="1" applyFont="1" applyBorder="1" applyAlignment="1">
      <alignment horizontal="right" vertical="center" shrinkToFit="1"/>
    </xf>
    <xf numFmtId="184" fontId="12"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84" fontId="12" fillId="0" borderId="40" xfId="9" applyNumberFormat="1" applyFont="1" applyBorder="1" applyAlignment="1">
      <alignment horizontal="right" vertical="center" shrinkToFit="1"/>
    </xf>
    <xf numFmtId="184" fontId="12" fillId="0" borderId="19" xfId="9" applyNumberFormat="1" applyFont="1" applyBorder="1" applyAlignment="1">
      <alignment horizontal="right" vertical="center" shrinkToFit="1"/>
    </xf>
    <xf numFmtId="184" fontId="12"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2"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2" fillId="0" borderId="0" xfId="4" applyFont="1" applyAlignment="1">
      <alignment vertical="center"/>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9" fillId="4" borderId="40" xfId="13" applyFont="1" applyFill="1" applyBorder="1" applyAlignment="1" applyProtection="1">
      <alignment horizontal="center" vertical="center" wrapText="1"/>
      <protection locked="0"/>
    </xf>
    <xf numFmtId="0" fontId="19" fillId="4" borderId="19" xfId="13" applyFont="1" applyFill="1" applyBorder="1" applyAlignment="1" applyProtection="1">
      <alignment horizontal="center" vertical="center" wrapText="1"/>
      <protection locked="0"/>
    </xf>
    <xf numFmtId="0" fontId="19" fillId="4" borderId="13"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0" fontId="19" fillId="4" borderId="7" xfId="13" applyFont="1" applyFill="1" applyBorder="1" applyAlignment="1" applyProtection="1">
      <alignment horizontal="center" vertical="center"/>
      <protection locked="0"/>
    </xf>
    <xf numFmtId="0" fontId="19" fillId="4" borderId="19" xfId="13" applyFont="1" applyFill="1" applyBorder="1" applyAlignment="1" applyProtection="1">
      <alignment horizontal="center" vertical="center"/>
      <protection locked="0"/>
    </xf>
    <xf numFmtId="0" fontId="19" fillId="4" borderId="13"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4" borderId="7" xfId="13" applyFont="1" applyFill="1" applyBorder="1" applyAlignment="1" applyProtection="1">
      <alignment horizontal="center" vertical="center" wrapText="1" shrinkToFit="1"/>
      <protection locked="0"/>
    </xf>
    <xf numFmtId="0" fontId="19" fillId="4" borderId="19"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76"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13"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protection locked="0"/>
    </xf>
    <xf numFmtId="0" fontId="19" fillId="3" borderId="23" xfId="13" applyFont="1" applyFill="1" applyBorder="1" applyAlignment="1">
      <alignment horizontal="center" vertical="center"/>
    </xf>
    <xf numFmtId="0" fontId="19" fillId="3" borderId="16" xfId="13" applyFont="1" applyFill="1" applyBorder="1" applyAlignment="1">
      <alignment horizontal="center" vertical="center"/>
    </xf>
    <xf numFmtId="179" fontId="19" fillId="3" borderId="32" xfId="17" applyNumberFormat="1" applyFont="1" applyFill="1" applyBorder="1" applyAlignment="1">
      <alignment horizontal="right" vertical="center" shrinkToFit="1"/>
    </xf>
    <xf numFmtId="179" fontId="19" fillId="3" borderId="35" xfId="17" applyNumberFormat="1" applyFont="1" applyFill="1" applyBorder="1" applyAlignment="1">
      <alignment horizontal="right" vertical="center" shrinkToFit="1"/>
    </xf>
    <xf numFmtId="179" fontId="19" fillId="3" borderId="113" xfId="17" applyNumberFormat="1" applyFont="1" applyFill="1" applyBorder="1" applyAlignment="1">
      <alignment horizontal="right" vertical="center" shrinkToFit="1"/>
    </xf>
    <xf numFmtId="179" fontId="19" fillId="3" borderId="119" xfId="17" applyNumberFormat="1" applyFont="1" applyFill="1" applyBorder="1" applyAlignment="1">
      <alignment horizontal="right" vertical="center" shrinkToFit="1"/>
    </xf>
    <xf numFmtId="179" fontId="19" fillId="3" borderId="130" xfId="17" applyNumberFormat="1" applyFont="1" applyFill="1" applyBorder="1" applyAlignment="1">
      <alignment horizontal="right" vertical="center" shrinkToFit="1"/>
    </xf>
    <xf numFmtId="179" fontId="19" fillId="3" borderId="135" xfId="17" applyNumberFormat="1" applyFont="1" applyFill="1" applyBorder="1" applyAlignment="1">
      <alignment horizontal="right" vertical="center" shrinkToFit="1"/>
    </xf>
    <xf numFmtId="179" fontId="19" fillId="3" borderId="140" xfId="17" applyNumberFormat="1" applyFont="1" applyFill="1" applyBorder="1" applyAlignment="1">
      <alignment horizontal="right" vertical="center" shrinkToFit="1"/>
    </xf>
    <xf numFmtId="0" fontId="19" fillId="3" borderId="20" xfId="13" applyFont="1" applyFill="1" applyBorder="1" applyAlignment="1">
      <alignment horizontal="center" vertical="center"/>
    </xf>
    <xf numFmtId="0" fontId="19" fillId="3" borderId="17" xfId="13" applyFont="1" applyFill="1" applyBorder="1" applyAlignment="1">
      <alignment horizontal="center" vertical="center"/>
    </xf>
    <xf numFmtId="179" fontId="19" fillId="3" borderId="108" xfId="17" applyNumberFormat="1" applyFont="1" applyFill="1" applyBorder="1" applyAlignment="1">
      <alignment horizontal="right" vertical="center" shrinkToFit="1"/>
    </xf>
    <xf numFmtId="179" fontId="19" fillId="3" borderId="36" xfId="17" applyNumberFormat="1" applyFont="1" applyFill="1" applyBorder="1" applyAlignment="1">
      <alignment horizontal="right" vertical="center" shrinkToFit="1"/>
    </xf>
    <xf numFmtId="179" fontId="19" fillId="3" borderId="114" xfId="17" applyNumberFormat="1" applyFont="1" applyFill="1" applyBorder="1" applyAlignment="1">
      <alignment horizontal="right" vertical="center" shrinkToFit="1"/>
    </xf>
    <xf numFmtId="179" fontId="19" fillId="3" borderId="134" xfId="17" applyNumberFormat="1" applyFont="1" applyFill="1" applyBorder="1" applyAlignment="1">
      <alignment horizontal="right" vertical="center" shrinkToFit="1"/>
    </xf>
    <xf numFmtId="179" fontId="19" fillId="3" borderId="139" xfId="17" applyNumberFormat="1" applyFont="1" applyFill="1" applyBorder="1" applyAlignment="1">
      <alignment horizontal="right" vertical="center" shrinkToFit="1"/>
    </xf>
    <xf numFmtId="179" fontId="19" fillId="3" borderId="144" xfId="17"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0" fontId="19" fillId="3" borderId="12"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2" xfId="13" applyFont="1" applyFill="1" applyBorder="1" applyAlignment="1">
      <alignment horizontal="left" vertical="center" wrapText="1"/>
    </xf>
    <xf numFmtId="0" fontId="19" fillId="3" borderId="23"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3" borderId="12" xfId="13" applyFont="1" applyFill="1" applyBorder="1" applyAlignment="1">
      <alignment horizontal="center" vertical="center" textRotation="255" wrapText="1"/>
    </xf>
    <xf numFmtId="0" fontId="19" fillId="3" borderId="16"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8" xfId="13" applyFont="1" applyFill="1" applyBorder="1" applyAlignment="1">
      <alignment horizontal="left" vertical="center"/>
    </xf>
    <xf numFmtId="0" fontId="19" fillId="3" borderId="0" xfId="13" applyFont="1" applyFill="1" applyAlignment="1">
      <alignment horizontal="left" vertical="center"/>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14" xfId="13" applyFont="1" applyFill="1" applyBorder="1" applyAlignment="1">
      <alignment horizontal="right" vertical="center"/>
    </xf>
    <xf numFmtId="182" fontId="19" fillId="3" borderId="42" xfId="16" applyNumberFormat="1" applyFont="1" applyFill="1" applyBorder="1" applyAlignment="1">
      <alignment horizontal="right" vertical="center" shrinkToFit="1"/>
    </xf>
    <xf numFmtId="182" fontId="19" fillId="3" borderId="0" xfId="13" applyNumberFormat="1" applyFont="1" applyFill="1" applyAlignment="1">
      <alignment horizontal="right" vertical="center" shrinkToFit="1"/>
    </xf>
    <xf numFmtId="182" fontId="19" fillId="3" borderId="66" xfId="16" applyNumberFormat="1" applyFont="1" applyFill="1" applyBorder="1" applyAlignment="1">
      <alignment horizontal="right" vertical="center" shrinkToFit="1"/>
    </xf>
    <xf numFmtId="182" fontId="19" fillId="3" borderId="70" xfId="16" applyNumberFormat="1" applyFont="1" applyFill="1" applyBorder="1" applyAlignment="1">
      <alignment horizontal="right" vertical="center" shrinkToFit="1"/>
    </xf>
    <xf numFmtId="179" fontId="19" fillId="3" borderId="132" xfId="17" applyNumberFormat="1" applyFont="1" applyFill="1" applyBorder="1" applyAlignment="1">
      <alignment horizontal="right" vertical="center" shrinkToFit="1"/>
    </xf>
    <xf numFmtId="179" fontId="19" fillId="3" borderId="137" xfId="17" applyNumberFormat="1" applyFont="1" applyFill="1" applyBorder="1" applyAlignment="1">
      <alignment horizontal="right" vertical="center" shrinkToFit="1"/>
    </xf>
    <xf numFmtId="179" fontId="19" fillId="3" borderId="142" xfId="17" applyNumberFormat="1" applyFont="1" applyFill="1" applyBorder="1" applyAlignment="1">
      <alignment horizontal="right" vertical="center" shrinkToFit="1"/>
    </xf>
    <xf numFmtId="0" fontId="19" fillId="3" borderId="8" xfId="13" applyFont="1" applyFill="1" applyBorder="1">
      <alignment vertical="center"/>
    </xf>
    <xf numFmtId="0" fontId="19" fillId="3" borderId="0" xfId="13" applyFont="1" applyFill="1">
      <alignment vertical="center"/>
    </xf>
    <xf numFmtId="0" fontId="19" fillId="3" borderId="14" xfId="13" applyFont="1" applyFill="1" applyBorder="1">
      <alignment vertical="center"/>
    </xf>
    <xf numFmtId="187" fontId="19" fillId="3" borderId="42" xfId="17" applyNumberFormat="1" applyFont="1" applyFill="1" applyBorder="1" applyAlignment="1">
      <alignment horizontal="right" vertical="center" shrinkToFit="1"/>
    </xf>
    <xf numFmtId="187" fontId="19" fillId="3" borderId="0" xfId="17" applyNumberFormat="1" applyFont="1" applyFill="1" applyAlignment="1">
      <alignment horizontal="right" vertical="center" shrinkToFit="1"/>
    </xf>
    <xf numFmtId="187" fontId="19" fillId="3" borderId="14" xfId="17" applyNumberFormat="1" applyFont="1" applyFill="1" applyBorder="1" applyAlignment="1">
      <alignment horizontal="right" vertical="center" shrinkToFit="1"/>
    </xf>
    <xf numFmtId="187" fontId="19" fillId="3" borderId="58" xfId="17" applyNumberFormat="1" applyFont="1" applyFill="1" applyBorder="1" applyAlignment="1">
      <alignment horizontal="right" vertical="center" shrinkToFit="1"/>
    </xf>
    <xf numFmtId="0" fontId="20" fillId="3" borderId="56"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34" xfId="13" applyFont="1" applyFill="1" applyBorder="1" applyAlignment="1">
      <alignment horizontal="right" vertical="center" wrapText="1"/>
    </xf>
    <xf numFmtId="0" fontId="19" fillId="3" borderId="34" xfId="13" applyFont="1" applyFill="1" applyBorder="1" applyAlignment="1">
      <alignment horizontal="right" vertical="center"/>
    </xf>
    <xf numFmtId="0" fontId="19" fillId="3" borderId="15" xfId="13" applyFont="1" applyFill="1" applyBorder="1" applyAlignment="1">
      <alignment horizontal="right" vertical="center"/>
    </xf>
    <xf numFmtId="182" fontId="19" fillId="3" borderId="31" xfId="17" applyNumberFormat="1" applyFont="1" applyFill="1" applyBorder="1" applyAlignment="1">
      <alignment horizontal="right" vertical="center" shrinkToFit="1"/>
    </xf>
    <xf numFmtId="182" fontId="19" fillId="3" borderId="34" xfId="17" applyNumberFormat="1" applyFont="1" applyFill="1" applyBorder="1" applyAlignment="1">
      <alignment horizontal="right" vertical="center" shrinkToFit="1"/>
    </xf>
    <xf numFmtId="182" fontId="19" fillId="3" borderId="67" xfId="17" applyNumberFormat="1" applyFont="1" applyFill="1" applyBorder="1" applyAlignment="1">
      <alignment horizontal="right" vertical="center" shrinkToFit="1"/>
    </xf>
    <xf numFmtId="182" fontId="19" fillId="3" borderId="73" xfId="17" applyNumberFormat="1" applyFont="1" applyFill="1" applyBorder="1" applyAlignment="1">
      <alignment horizontal="right" vertical="center" shrinkToFit="1"/>
    </xf>
    <xf numFmtId="179" fontId="19" fillId="3" borderId="133" xfId="17" applyNumberFormat="1" applyFont="1" applyFill="1" applyBorder="1" applyAlignment="1">
      <alignment horizontal="right" vertical="center" shrinkToFit="1"/>
    </xf>
    <xf numFmtId="179" fontId="19" fillId="3" borderId="138" xfId="17" applyNumberFormat="1" applyFont="1" applyFill="1" applyBorder="1" applyAlignment="1">
      <alignment horizontal="right" vertical="center" shrinkToFit="1"/>
    </xf>
    <xf numFmtId="179" fontId="19" fillId="3" borderId="143" xfId="17" applyNumberFormat="1" applyFont="1" applyFill="1" applyBorder="1" applyAlignment="1">
      <alignment horizontal="right" vertical="center" shrinkToFit="1"/>
    </xf>
    <xf numFmtId="0" fontId="19" fillId="3" borderId="9" xfId="13" applyFont="1" applyFill="1" applyBorder="1">
      <alignment vertical="center"/>
    </xf>
    <xf numFmtId="0" fontId="19" fillId="3" borderId="20" xfId="13" applyFont="1" applyFill="1" applyBorder="1">
      <alignment vertical="center"/>
    </xf>
    <xf numFmtId="0" fontId="19" fillId="3" borderId="17" xfId="13" applyFont="1" applyFill="1" applyBorder="1">
      <alignment vertical="center"/>
    </xf>
    <xf numFmtId="187" fontId="19" fillId="3" borderId="43" xfId="17" applyNumberFormat="1" applyFont="1" applyFill="1" applyBorder="1" applyAlignment="1">
      <alignment horizontal="right" vertical="center" shrinkToFit="1"/>
    </xf>
    <xf numFmtId="187" fontId="19" fillId="3" borderId="20" xfId="17" applyNumberFormat="1" applyFont="1" applyFill="1" applyBorder="1" applyAlignment="1">
      <alignment horizontal="right" vertical="center" shrinkToFit="1"/>
    </xf>
    <xf numFmtId="187" fontId="19" fillId="3" borderId="17" xfId="17" applyNumberFormat="1" applyFont="1" applyFill="1" applyBorder="1" applyAlignment="1">
      <alignment horizontal="right" vertical="center" shrinkToFit="1"/>
    </xf>
    <xf numFmtId="187" fontId="19" fillId="3" borderId="155" xfId="17" applyNumberFormat="1" applyFont="1" applyFill="1" applyBorder="1" applyAlignment="1">
      <alignment horizontal="right" vertical="center" shrinkToFit="1"/>
    </xf>
    <xf numFmtId="187" fontId="19" fillId="3" borderId="156" xfId="17" applyNumberFormat="1" applyFont="1" applyFill="1" applyBorder="1" applyAlignment="1">
      <alignment horizontal="right" vertical="center" shrinkToFit="1"/>
    </xf>
    <xf numFmtId="187" fontId="19" fillId="3" borderId="157" xfId="17" applyNumberFormat="1" applyFont="1" applyFill="1" applyBorder="1" applyAlignment="1">
      <alignment horizontal="right" vertical="center" shrinkToFit="1"/>
    </xf>
    <xf numFmtId="0" fontId="19" fillId="3" borderId="12" xfId="13" applyFont="1" applyFill="1" applyBorder="1" applyAlignment="1">
      <alignment horizontal="left" vertical="center"/>
    </xf>
    <xf numFmtId="0" fontId="19" fillId="3" borderId="23" xfId="13" applyFont="1" applyFill="1" applyBorder="1" applyAlignment="1">
      <alignment horizontal="left" vertical="center"/>
    </xf>
    <xf numFmtId="0" fontId="19" fillId="3" borderId="23" xfId="13" applyFont="1" applyFill="1" applyBorder="1" applyAlignment="1">
      <alignment horizontal="right" vertical="center"/>
    </xf>
    <xf numFmtId="0" fontId="19" fillId="3" borderId="16" xfId="13" applyFont="1" applyFill="1" applyBorder="1" applyAlignment="1">
      <alignment horizontal="right" vertical="center"/>
    </xf>
    <xf numFmtId="182" fontId="19" fillId="3" borderId="30" xfId="17" applyNumberFormat="1" applyFont="1" applyFill="1" applyBorder="1" applyAlignment="1">
      <alignment horizontal="right" vertical="center" shrinkToFit="1"/>
    </xf>
    <xf numFmtId="182" fontId="19" fillId="3" borderId="23" xfId="17" applyNumberFormat="1" applyFont="1" applyFill="1" applyBorder="1" applyAlignment="1">
      <alignment horizontal="right" vertical="center" shrinkToFit="1"/>
    </xf>
    <xf numFmtId="182" fontId="19" fillId="3" borderId="65" xfId="17" applyNumberFormat="1" applyFont="1" applyFill="1" applyBorder="1" applyAlignment="1">
      <alignment horizontal="right" vertical="center" shrinkToFit="1"/>
    </xf>
    <xf numFmtId="182" fontId="19" fillId="3" borderId="72" xfId="17" applyNumberFormat="1" applyFont="1" applyFill="1" applyBorder="1" applyAlignment="1">
      <alignment horizontal="right" vertical="center" shrinkToFit="1"/>
    </xf>
    <xf numFmtId="179" fontId="19" fillId="3" borderId="131" xfId="17" applyNumberFormat="1" applyFont="1" applyFill="1" applyBorder="1" applyAlignment="1">
      <alignment horizontal="right" vertical="center" shrinkToFit="1"/>
    </xf>
    <xf numFmtId="179" fontId="19" fillId="3" borderId="136" xfId="17" applyNumberFormat="1" applyFont="1" applyFill="1" applyBorder="1" applyAlignment="1">
      <alignment horizontal="right" vertical="center" shrinkToFit="1"/>
    </xf>
    <xf numFmtId="179" fontId="19" fillId="3" borderId="141" xfId="17" applyNumberFormat="1" applyFont="1" applyFill="1" applyBorder="1" applyAlignment="1">
      <alignment horizontal="right" vertical="center" shrinkToFit="1"/>
    </xf>
    <xf numFmtId="0" fontId="19" fillId="3" borderId="12" xfId="13" applyFont="1" applyFill="1" applyBorder="1">
      <alignment vertical="center"/>
    </xf>
    <xf numFmtId="0" fontId="19" fillId="3" borderId="23" xfId="13" applyFont="1" applyFill="1" applyBorder="1">
      <alignment vertical="center"/>
    </xf>
    <xf numFmtId="0" fontId="19" fillId="3" borderId="16" xfId="13" applyFont="1" applyFill="1" applyBorder="1">
      <alignment vertical="center"/>
    </xf>
    <xf numFmtId="185" fontId="19" fillId="3" borderId="30" xfId="17" applyNumberFormat="1" applyFont="1" applyFill="1" applyBorder="1" applyAlignment="1">
      <alignment horizontal="right" vertical="center" shrinkToFit="1"/>
    </xf>
    <xf numFmtId="185" fontId="19" fillId="3" borderId="23" xfId="17" applyNumberFormat="1" applyFont="1" applyFill="1" applyBorder="1" applyAlignment="1">
      <alignment horizontal="right" vertical="center" shrinkToFit="1"/>
    </xf>
    <xf numFmtId="185" fontId="19" fillId="3" borderId="16" xfId="17" applyNumberFormat="1" applyFont="1" applyFill="1" applyBorder="1" applyAlignment="1">
      <alignment horizontal="right" vertical="center" shrinkToFit="1"/>
    </xf>
    <xf numFmtId="185" fontId="19" fillId="3" borderId="54" xfId="17" applyNumberFormat="1" applyFont="1" applyFill="1" applyBorder="1" applyAlignment="1">
      <alignment horizontal="right" vertical="center" shrinkToFit="1"/>
    </xf>
    <xf numFmtId="0" fontId="19" fillId="3" borderId="43" xfId="13" applyFont="1" applyFill="1" applyBorder="1">
      <alignment vertical="center"/>
    </xf>
    <xf numFmtId="182" fontId="19" fillId="3" borderId="165" xfId="17" applyNumberFormat="1" applyFont="1" applyFill="1" applyBorder="1" applyAlignment="1">
      <alignment horizontal="right" vertical="center" shrinkToFit="1"/>
    </xf>
    <xf numFmtId="182" fontId="19" fillId="3" borderId="166" xfId="17" applyNumberFormat="1" applyFont="1" applyFill="1" applyBorder="1" applyAlignment="1">
      <alignment horizontal="right" vertical="center" shrinkToFit="1"/>
    </xf>
    <xf numFmtId="179" fontId="19" fillId="3" borderId="166" xfId="17" applyNumberFormat="1" applyFont="1" applyFill="1" applyBorder="1" applyAlignment="1">
      <alignment horizontal="right" vertical="center" shrinkToFit="1"/>
    </xf>
    <xf numFmtId="179" fontId="19" fillId="3" borderId="170" xfId="17" applyNumberFormat="1" applyFont="1" applyFill="1" applyBorder="1" applyAlignment="1">
      <alignment horizontal="right" vertical="center" shrinkToFit="1"/>
    </xf>
    <xf numFmtId="185" fontId="19" fillId="3" borderId="42" xfId="17" applyNumberFormat="1" applyFont="1" applyFill="1" applyBorder="1" applyAlignment="1">
      <alignment horizontal="right" vertical="center" shrinkToFit="1"/>
    </xf>
    <xf numFmtId="185" fontId="19" fillId="3" borderId="0" xfId="17" applyNumberFormat="1" applyFont="1" applyFill="1" applyAlignment="1">
      <alignment horizontal="right" vertical="center" shrinkToFit="1"/>
    </xf>
    <xf numFmtId="185" fontId="19" fillId="3" borderId="14" xfId="17" applyNumberFormat="1" applyFont="1" applyFill="1" applyBorder="1" applyAlignment="1">
      <alignment horizontal="right" vertical="center" shrinkToFit="1"/>
    </xf>
    <xf numFmtId="185" fontId="19" fillId="3" borderId="58" xfId="17" applyNumberFormat="1" applyFont="1" applyFill="1" applyBorder="1" applyAlignment="1">
      <alignment horizontal="right" vertical="center" shrinkToFit="1"/>
    </xf>
    <xf numFmtId="0" fontId="19" fillId="3" borderId="12" xfId="13" applyFont="1" applyFill="1" applyBorder="1" applyAlignment="1">
      <alignment horizontal="center" vertical="center" wrapText="1"/>
    </xf>
    <xf numFmtId="0" fontId="19" fillId="3" borderId="23"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14"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20"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42" xfId="13" applyFont="1" applyFill="1" applyBorder="1">
      <alignment vertical="center"/>
    </xf>
    <xf numFmtId="179" fontId="19" fillId="3" borderId="70" xfId="16" applyNumberFormat="1" applyFont="1" applyFill="1" applyBorder="1" applyAlignment="1">
      <alignment horizontal="right" vertical="center" shrinkToFit="1"/>
    </xf>
    <xf numFmtId="179" fontId="19" fillId="3" borderId="0" xfId="16" applyNumberFormat="1" applyFont="1" applyFill="1" applyAlignment="1">
      <alignment horizontal="right" vertical="center" shrinkToFit="1"/>
    </xf>
    <xf numFmtId="179" fontId="19" fillId="3" borderId="58" xfId="16" applyNumberFormat="1" applyFont="1" applyFill="1" applyBorder="1" applyAlignment="1">
      <alignment horizontal="right" vertical="center" shrinkToFit="1"/>
    </xf>
    <xf numFmtId="182" fontId="19" fillId="3" borderId="149" xfId="17" applyNumberFormat="1" applyFont="1" applyFill="1" applyBorder="1" applyAlignment="1">
      <alignment horizontal="right" vertical="center" shrinkToFit="1"/>
    </xf>
    <xf numFmtId="182" fontId="19" fillId="3" borderId="69" xfId="17" applyNumberFormat="1" applyFont="1" applyFill="1" applyBorder="1" applyAlignment="1">
      <alignment horizontal="right" vertical="center" shrinkToFit="1"/>
    </xf>
    <xf numFmtId="179" fontId="19" fillId="3" borderId="69" xfId="17" applyNumberFormat="1" applyFont="1" applyFill="1" applyBorder="1" applyAlignment="1">
      <alignment horizontal="right" vertical="center" shrinkToFit="1"/>
    </xf>
    <xf numFmtId="179" fontId="19" fillId="3" borderId="169" xfId="17" applyNumberFormat="1" applyFont="1" applyFill="1" applyBorder="1" applyAlignment="1">
      <alignment horizontal="right" vertical="center" shrinkToFit="1"/>
    </xf>
    <xf numFmtId="0" fontId="19" fillId="3" borderId="31" xfId="13" applyFont="1" applyFill="1" applyBorder="1">
      <alignment vertical="center"/>
    </xf>
    <xf numFmtId="0" fontId="19" fillId="3" borderId="34" xfId="13" applyFont="1" applyFill="1" applyBorder="1">
      <alignment vertical="center"/>
    </xf>
    <xf numFmtId="0" fontId="19" fillId="3" borderId="15" xfId="13" applyFont="1" applyFill="1" applyBorder="1">
      <alignment vertical="center"/>
    </xf>
    <xf numFmtId="0" fontId="19" fillId="3" borderId="11" xfId="13" applyFont="1" applyFill="1" applyBorder="1" applyAlignment="1">
      <alignment horizontal="center" vertical="center"/>
    </xf>
    <xf numFmtId="0" fontId="19" fillId="3" borderId="22" xfId="13" applyFont="1" applyFill="1" applyBorder="1" applyAlignment="1">
      <alignment horizontal="center" vertical="center"/>
    </xf>
    <xf numFmtId="0" fontId="19" fillId="3" borderId="41" xfId="13" applyFont="1" applyFill="1" applyBorder="1" applyAlignment="1">
      <alignment horizontal="center" vertical="center"/>
    </xf>
    <xf numFmtId="0" fontId="19" fillId="3" borderId="39" xfId="13" applyFont="1" applyFill="1" applyBorder="1" applyAlignment="1">
      <alignment horizontal="center" vertical="center"/>
    </xf>
    <xf numFmtId="0" fontId="19" fillId="3" borderId="50" xfId="13" applyFont="1" applyFill="1" applyBorder="1" applyAlignment="1">
      <alignment horizontal="center" vertical="center"/>
    </xf>
    <xf numFmtId="0" fontId="19" fillId="3" borderId="61" xfId="13" applyFont="1" applyFill="1" applyBorder="1" applyAlignment="1">
      <alignment horizontal="left" vertical="center" wrapText="1"/>
    </xf>
    <xf numFmtId="0" fontId="19" fillId="3" borderId="36" xfId="13" applyFont="1" applyFill="1" applyBorder="1" applyAlignment="1">
      <alignment horizontal="left" vertical="center"/>
    </xf>
    <xf numFmtId="0" fontId="19" fillId="3" borderId="38" xfId="13" applyFont="1" applyFill="1" applyBorder="1" applyAlignment="1">
      <alignment horizontal="left" vertical="center"/>
    </xf>
    <xf numFmtId="179" fontId="19" fillId="3" borderId="97" xfId="17" applyNumberFormat="1" applyFont="1" applyFill="1" applyBorder="1" applyAlignment="1">
      <alignment horizontal="right" vertical="center" shrinkToFit="1"/>
    </xf>
    <xf numFmtId="179" fontId="19" fillId="3" borderId="103" xfId="17" applyNumberFormat="1" applyFont="1" applyFill="1" applyBorder="1" applyAlignment="1">
      <alignment horizontal="right" vertical="center" shrinkToFit="1"/>
    </xf>
    <xf numFmtId="179" fontId="19" fillId="3" borderId="163" xfId="17" applyNumberFormat="1" applyFont="1" applyFill="1" applyBorder="1" applyAlignment="1">
      <alignment horizontal="right" vertical="center" shrinkToFit="1"/>
    </xf>
    <xf numFmtId="0" fontId="19" fillId="3" borderId="42" xfId="17" applyFont="1" applyFill="1" applyBorder="1" applyAlignment="1">
      <alignment horizontal="left" vertical="center" shrinkToFit="1"/>
    </xf>
    <xf numFmtId="0" fontId="19" fillId="3" borderId="0" xfId="13" applyFont="1" applyFill="1" applyAlignment="1">
      <alignment horizontal="left" vertical="center" shrinkToFit="1"/>
    </xf>
    <xf numFmtId="0" fontId="19" fillId="3" borderId="14" xfId="17" applyFont="1" applyFill="1" applyBorder="1" applyAlignment="1">
      <alignment horizontal="left" vertical="center" shrinkToFit="1"/>
    </xf>
    <xf numFmtId="179" fontId="19" fillId="3" borderId="73" xfId="17" applyNumberFormat="1" applyFont="1" applyFill="1" applyBorder="1" applyAlignment="1">
      <alignment horizontal="right" vertical="center" shrinkToFit="1"/>
    </xf>
    <xf numFmtId="179" fontId="19" fillId="3" borderId="34" xfId="17" applyNumberFormat="1" applyFont="1" applyFill="1" applyBorder="1" applyAlignment="1">
      <alignment horizontal="right" vertical="center" shrinkToFit="1"/>
    </xf>
    <xf numFmtId="179" fontId="19" fillId="3" borderId="59" xfId="17" applyNumberFormat="1" applyFont="1" applyFill="1" applyBorder="1" applyAlignment="1">
      <alignment horizontal="right" vertical="center" shrinkToFit="1"/>
    </xf>
    <xf numFmtId="0" fontId="19" fillId="3" borderId="30" xfId="13" applyFont="1" applyFill="1" applyBorder="1">
      <alignment vertical="center"/>
    </xf>
    <xf numFmtId="182" fontId="19" fillId="3" borderId="148" xfId="17" applyNumberFormat="1" applyFont="1" applyFill="1" applyBorder="1" applyAlignment="1">
      <alignment horizontal="right" vertical="center" shrinkToFit="1"/>
    </xf>
    <xf numFmtId="182" fontId="19" fillId="3" borderId="68" xfId="17" applyNumberFormat="1" applyFont="1" applyFill="1" applyBorder="1" applyAlignment="1">
      <alignment horizontal="right" vertical="center" shrinkToFit="1"/>
    </xf>
    <xf numFmtId="179" fontId="19" fillId="3" borderId="68" xfId="17" applyNumberFormat="1" applyFont="1" applyFill="1" applyBorder="1" applyAlignment="1">
      <alignment horizontal="right" vertical="center" shrinkToFit="1"/>
    </xf>
    <xf numFmtId="179" fontId="19" fillId="3" borderId="168" xfId="17" applyNumberFormat="1" applyFont="1" applyFill="1" applyBorder="1" applyAlignment="1">
      <alignment horizontal="right" vertical="center" shrinkToFi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182" fontId="19" fillId="3" borderId="150" xfId="17" applyNumberFormat="1" applyFont="1" applyFill="1" applyBorder="1" applyAlignment="1">
      <alignment horizontal="right" vertical="center" shrinkToFit="1"/>
    </xf>
    <xf numFmtId="182" fontId="19" fillId="3" borderId="71" xfId="17" applyNumberFormat="1" applyFont="1" applyFill="1" applyBorder="1" applyAlignment="1">
      <alignment horizontal="right" vertical="center" shrinkToFit="1"/>
    </xf>
    <xf numFmtId="179" fontId="19" fillId="3" borderId="159" xfId="17" applyNumberFormat="1" applyFont="1" applyFill="1" applyBorder="1" applyAlignment="1">
      <alignment horizontal="right" vertical="center" shrinkToFit="1"/>
    </xf>
    <xf numFmtId="179" fontId="19" fillId="3" borderId="26" xfId="17" applyNumberFormat="1" applyFont="1" applyFill="1" applyBorder="1" applyAlignment="1">
      <alignment horizontal="right" vertical="center" shrinkToFit="1"/>
    </xf>
    <xf numFmtId="0" fontId="19" fillId="3" borderId="35" xfId="13" applyFont="1" applyFill="1" applyBorder="1" applyAlignment="1">
      <alignment horizontal="center" vertical="center" wrapText="1"/>
    </xf>
    <xf numFmtId="0" fontId="20" fillId="3" borderId="37" xfId="13" applyFont="1" applyFill="1" applyBorder="1" applyAlignment="1">
      <alignment horizontal="center" vertical="center"/>
    </xf>
    <xf numFmtId="182" fontId="19" fillId="3" borderId="151" xfId="17" applyNumberFormat="1" applyFont="1" applyFill="1" applyBorder="1" applyAlignment="1">
      <alignment horizontal="right" vertical="center" shrinkToFit="1"/>
    </xf>
    <xf numFmtId="182" fontId="19" fillId="3" borderId="154" xfId="17" applyNumberFormat="1" applyFont="1" applyFill="1" applyBorder="1" applyAlignment="1">
      <alignment horizontal="right" vertical="center" shrinkToFit="1"/>
    </xf>
    <xf numFmtId="179" fontId="19" fillId="3" borderId="162" xfId="17" applyNumberFormat="1" applyFont="1" applyFill="1" applyBorder="1" applyAlignment="1">
      <alignment horizontal="right" vertical="center" shrinkToFit="1"/>
    </xf>
    <xf numFmtId="0" fontId="19" fillId="3" borderId="12" xfId="13" applyFont="1" applyFill="1" applyBorder="1" applyAlignment="1">
      <alignment horizontal="center" vertical="top" wrapText="1"/>
    </xf>
    <xf numFmtId="0" fontId="19" fillId="3" borderId="23" xfId="13" applyFont="1" applyFill="1" applyBorder="1" applyAlignment="1">
      <alignment horizontal="center" vertical="top" wrapText="1"/>
    </xf>
    <xf numFmtId="0" fontId="19" fillId="3" borderId="16"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14"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34" xfId="13" applyFont="1" applyFill="1" applyBorder="1" applyAlignment="1">
      <alignment horizontal="center" vertical="top" wrapText="1"/>
    </xf>
    <xf numFmtId="179" fontId="19" fillId="3" borderId="158" xfId="17" applyNumberFormat="1" applyFont="1" applyFill="1" applyBorder="1" applyAlignment="1">
      <alignment horizontal="right" vertical="center" shrinkToFit="1"/>
    </xf>
    <xf numFmtId="179" fontId="19" fillId="3" borderId="27" xfId="17" applyNumberFormat="1" applyFont="1" applyFill="1" applyBorder="1" applyAlignment="1">
      <alignment horizontal="right" vertical="center" shrinkToFit="1"/>
    </xf>
    <xf numFmtId="0" fontId="19" fillId="3" borderId="30" xfId="17" applyFont="1" applyFill="1" applyBorder="1" applyAlignment="1">
      <alignment horizontal="left" vertical="center" shrinkToFit="1"/>
    </xf>
    <xf numFmtId="0" fontId="19" fillId="3" borderId="23" xfId="17" applyFont="1" applyFill="1" applyBorder="1" applyAlignment="1">
      <alignment horizontal="left" vertical="center" shrinkToFit="1"/>
    </xf>
    <xf numFmtId="0" fontId="19" fillId="3" borderId="16" xfId="17" applyFont="1" applyFill="1" applyBorder="1" applyAlignment="1">
      <alignment horizontal="left" vertical="center" shrinkToFit="1"/>
    </xf>
    <xf numFmtId="0" fontId="19" fillId="3" borderId="42" xfId="13" applyFont="1" applyFill="1" applyBorder="1" applyAlignment="1">
      <alignment vertical="center" shrinkToFit="1"/>
    </xf>
    <xf numFmtId="0" fontId="19" fillId="3" borderId="0" xfId="13" applyFont="1" applyFill="1" applyAlignment="1">
      <alignment vertical="center" shrinkToFit="1"/>
    </xf>
    <xf numFmtId="0" fontId="19" fillId="3" borderId="14" xfId="13" applyFont="1" applyFill="1" applyBorder="1" applyAlignment="1">
      <alignment vertical="center" shrinkToFit="1"/>
    </xf>
    <xf numFmtId="179" fontId="19" fillId="3" borderId="75" xfId="17" applyNumberFormat="1" applyFont="1" applyFill="1" applyBorder="1" applyAlignment="1">
      <alignment horizontal="right" vertical="center" shrinkToFit="1"/>
    </xf>
    <xf numFmtId="179" fontId="19" fillId="3" borderId="25" xfId="17" applyNumberFormat="1" applyFont="1" applyFill="1" applyBorder="1" applyAlignment="1">
      <alignment horizontal="right" vertical="center" shrinkToFit="1"/>
    </xf>
    <xf numFmtId="0" fontId="19" fillId="3" borderId="57"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37" xfId="13" applyFont="1" applyFill="1" applyBorder="1" applyAlignment="1">
      <alignment horizontal="center" vertical="center"/>
    </xf>
    <xf numFmtId="0" fontId="19" fillId="3" borderId="32" xfId="13" applyFont="1" applyFill="1" applyBorder="1" applyAlignment="1">
      <alignment horizontal="center" vertical="center"/>
    </xf>
    <xf numFmtId="0" fontId="19" fillId="3" borderId="51" xfId="13" applyFont="1" applyFill="1" applyBorder="1" applyAlignment="1">
      <alignment horizontal="center" vertical="center"/>
    </xf>
    <xf numFmtId="179" fontId="19" fillId="3" borderId="72" xfId="17" applyNumberFormat="1" applyFont="1" applyFill="1" applyBorder="1" applyAlignment="1">
      <alignment horizontal="right" vertical="center" shrinkToFit="1"/>
    </xf>
    <xf numFmtId="179" fontId="19" fillId="3" borderId="23" xfId="17" applyNumberFormat="1" applyFont="1" applyFill="1" applyBorder="1" applyAlignment="1">
      <alignment horizontal="right" vertical="center" shrinkToFit="1"/>
    </xf>
    <xf numFmtId="179" fontId="19" fillId="3" borderId="54" xfId="17" applyNumberFormat="1" applyFont="1" applyFill="1" applyBorder="1" applyAlignment="1">
      <alignment horizontal="right" vertical="center" shrinkToFit="1"/>
    </xf>
    <xf numFmtId="0" fontId="19" fillId="3" borderId="12" xfId="13" applyFont="1" applyFill="1" applyBorder="1" applyAlignment="1">
      <alignment horizontal="center" vertical="top"/>
    </xf>
    <xf numFmtId="0" fontId="19" fillId="3" borderId="23" xfId="13" applyFont="1" applyFill="1" applyBorder="1" applyAlignment="1">
      <alignment horizontal="center" vertical="top"/>
    </xf>
    <xf numFmtId="0" fontId="19" fillId="3" borderId="8" xfId="13" applyFont="1" applyFill="1" applyBorder="1" applyAlignment="1">
      <alignment horizontal="center" vertical="top"/>
    </xf>
    <xf numFmtId="0" fontId="19" fillId="3" borderId="0" xfId="13" applyFont="1" applyFill="1" applyAlignment="1">
      <alignment horizontal="center" vertical="top"/>
    </xf>
    <xf numFmtId="0" fontId="19" fillId="3" borderId="56" xfId="13" applyFont="1" applyFill="1" applyBorder="1" applyAlignment="1">
      <alignment horizontal="center" vertical="top"/>
    </xf>
    <xf numFmtId="0" fontId="19" fillId="3" borderId="34" xfId="13" applyFont="1" applyFill="1" applyBorder="1" applyAlignment="1">
      <alignment horizontal="center" vertical="top"/>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2" fontId="19" fillId="3" borderId="32" xfId="17" applyNumberFormat="1" applyFont="1" applyFill="1" applyBorder="1" applyAlignment="1">
      <alignment horizontal="right" vertical="center" shrinkToFit="1"/>
    </xf>
    <xf numFmtId="182" fontId="19" fillId="3" borderId="35" xfId="17" applyNumberFormat="1" applyFont="1" applyFill="1" applyBorder="1" applyAlignment="1">
      <alignment horizontal="right" vertical="center" shrinkToFit="1"/>
    </xf>
    <xf numFmtId="182" fontId="19" fillId="3" borderId="113" xfId="17" applyNumberFormat="1" applyFont="1" applyFill="1" applyBorder="1" applyAlignment="1">
      <alignment horizontal="right" vertical="center" shrinkToFit="1"/>
    </xf>
    <xf numFmtId="182" fontId="19" fillId="3" borderId="119" xfId="17" applyNumberFormat="1" applyFont="1" applyFill="1" applyBorder="1" applyAlignment="1">
      <alignment horizontal="right" vertical="center" shrinkToFit="1"/>
    </xf>
    <xf numFmtId="182" fontId="19" fillId="3" borderId="130" xfId="17" applyNumberFormat="1" applyFont="1" applyFill="1" applyBorder="1" applyAlignment="1">
      <alignment horizontal="right" vertical="center" shrinkToFit="1"/>
    </xf>
    <xf numFmtId="182" fontId="19" fillId="3" borderId="135" xfId="17" applyNumberFormat="1" applyFont="1" applyFill="1" applyBorder="1" applyAlignment="1">
      <alignment horizontal="right" vertical="center" shrinkToFit="1"/>
    </xf>
    <xf numFmtId="182" fontId="19" fillId="3" borderId="140" xfId="17" applyNumberFormat="1" applyFont="1" applyFill="1" applyBorder="1" applyAlignment="1">
      <alignment horizontal="right" vertical="center" shrinkToFit="1"/>
    </xf>
    <xf numFmtId="0" fontId="19" fillId="3" borderId="14" xfId="13" applyFont="1" applyFill="1" applyBorder="1" applyAlignment="1">
      <alignment horizontal="left" vertical="center"/>
    </xf>
    <xf numFmtId="0" fontId="19" fillId="3" borderId="19" xfId="13" applyFont="1" applyFill="1" applyBorder="1" applyAlignment="1">
      <alignment horizontal="left" vertical="center" wrapText="1"/>
    </xf>
    <xf numFmtId="0" fontId="19" fillId="3" borderId="56"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59" xfId="13" applyFont="1" applyFill="1" applyBorder="1" applyAlignment="1">
      <alignment horizontal="center" vertical="center"/>
    </xf>
    <xf numFmtId="0" fontId="19" fillId="3" borderId="74" xfId="13" applyFont="1" applyFill="1" applyBorder="1" applyAlignment="1">
      <alignment horizontal="center" vertical="center"/>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0" fontId="19" fillId="3" borderId="91" xfId="13" applyFont="1" applyFill="1" applyBorder="1" applyAlignment="1" applyProtection="1">
      <alignment horizontal="left" vertical="center" shrinkToFit="1"/>
      <protection locked="0"/>
    </xf>
    <xf numFmtId="182" fontId="19" fillId="3" borderId="84" xfId="13" applyNumberFormat="1" applyFont="1" applyFill="1" applyBorder="1" applyAlignment="1" applyProtection="1">
      <alignment horizontal="right" vertical="center" shrinkToFit="1"/>
      <protection locked="0"/>
    </xf>
    <xf numFmtId="182" fontId="19" fillId="3" borderId="87" xfId="13" applyNumberFormat="1" applyFont="1" applyFill="1" applyBorder="1" applyAlignment="1" applyProtection="1">
      <alignment horizontal="right" vertical="center" shrinkToFit="1"/>
      <protection locked="0"/>
    </xf>
    <xf numFmtId="182" fontId="19" fillId="3" borderId="91" xfId="13" applyNumberFormat="1" applyFont="1" applyFill="1" applyBorder="1" applyAlignment="1" applyProtection="1">
      <alignment horizontal="righ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182" fontId="19" fillId="5" borderId="160" xfId="13" applyNumberFormat="1" applyFont="1" applyFill="1" applyBorder="1" applyAlignment="1" applyProtection="1">
      <alignment horizontal="right" vertical="center" shrinkToFit="1"/>
      <protection locked="0"/>
    </xf>
    <xf numFmtId="182" fontId="19" fillId="5" borderId="161" xfId="13" applyNumberFormat="1" applyFont="1" applyFill="1" applyBorder="1" applyAlignment="1" applyProtection="1">
      <alignment horizontal="right" vertical="center" shrinkToFit="1"/>
      <protection locked="0"/>
    </xf>
    <xf numFmtId="182" fontId="19" fillId="5" borderId="164" xfId="13" applyNumberFormat="1" applyFont="1" applyFill="1" applyBorder="1" applyAlignment="1" applyProtection="1">
      <alignment horizontal="right" vertical="center" shrinkToFit="1"/>
      <protection locked="0"/>
    </xf>
    <xf numFmtId="182" fontId="19" fillId="5" borderId="33" xfId="13" applyNumberFormat="1" applyFont="1" applyFill="1" applyBorder="1" applyAlignment="1" applyProtection="1">
      <alignment horizontal="right" vertical="center" shrinkToFit="1"/>
      <protection locked="0"/>
    </xf>
    <xf numFmtId="182" fontId="19" fillId="5" borderId="36" xfId="12" applyNumberFormat="1" applyFont="1" applyFill="1" applyBorder="1" applyAlignment="1" applyProtection="1">
      <alignment horizontal="right" vertical="center" shrinkToFit="1"/>
      <protection locked="0"/>
    </xf>
    <xf numFmtId="182" fontId="19" fillId="5" borderId="38" xfId="13" applyNumberFormat="1" applyFont="1" applyFill="1" applyBorder="1" applyAlignment="1" applyProtection="1">
      <alignment horizontal="right" vertical="center" shrinkToFit="1"/>
      <protection locked="0"/>
    </xf>
    <xf numFmtId="0" fontId="19" fillId="5" borderId="52" xfId="13" applyFont="1" applyFill="1" applyBorder="1" applyAlignment="1" applyProtection="1">
      <alignment horizontal="left" vertical="center" shrinkToFit="1"/>
      <protection locked="0"/>
    </xf>
    <xf numFmtId="182" fontId="19" fillId="5" borderId="99" xfId="13" applyNumberFormat="1" applyFont="1" applyFill="1" applyBorder="1" applyAlignment="1" applyProtection="1">
      <alignment horizontal="right" vertical="center" shrinkToFit="1"/>
      <protection locked="0"/>
    </xf>
    <xf numFmtId="182" fontId="19" fillId="5" borderId="105" xfId="13" applyNumberFormat="1" applyFont="1" applyFill="1" applyBorder="1" applyAlignment="1" applyProtection="1">
      <alignment horizontal="right" vertical="center" shrinkToFit="1"/>
      <protection locked="0"/>
    </xf>
    <xf numFmtId="182" fontId="19" fillId="5" borderId="103" xfId="12" applyNumberFormat="1" applyFont="1" applyFill="1" applyBorder="1" applyAlignment="1" applyProtection="1">
      <alignment horizontal="right" vertical="center" shrinkToFit="1"/>
      <protection locked="0"/>
    </xf>
    <xf numFmtId="0" fontId="19" fillId="5" borderId="103" xfId="12" applyFont="1" applyFill="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182" fontId="19" fillId="3" borderId="96" xfId="13" applyNumberFormat="1" applyFont="1" applyFill="1" applyBorder="1" applyAlignment="1" applyProtection="1">
      <alignment horizontal="right" vertical="center" shrinkToFit="1"/>
      <protection locked="0"/>
    </xf>
    <xf numFmtId="182" fontId="19" fillId="3" borderId="102"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0" fontId="19" fillId="3" borderId="147" xfId="13" applyFont="1" applyFill="1" applyBorder="1" applyAlignment="1" applyProtection="1">
      <alignment horizontal="left" vertical="center" shrinkToFit="1"/>
      <protection locked="0"/>
    </xf>
    <xf numFmtId="0" fontId="19" fillId="0" borderId="84"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182" fontId="19" fillId="0" borderId="95" xfId="17" applyNumberFormat="1" applyFont="1" applyBorder="1" applyAlignment="1" applyProtection="1">
      <alignment horizontal="right" vertical="center" shrinkToFit="1"/>
      <protection locked="0"/>
    </xf>
    <xf numFmtId="182" fontId="19" fillId="0" borderId="101" xfId="17" applyNumberFormat="1" applyFont="1" applyBorder="1" applyAlignment="1" applyProtection="1">
      <alignment horizontal="right" vertical="center" shrinkToFit="1"/>
      <protection locked="0"/>
    </xf>
    <xf numFmtId="0" fontId="19" fillId="0" borderId="101"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182" fontId="19" fillId="0" borderId="84" xfId="13" applyNumberFormat="1" applyFont="1" applyBorder="1" applyAlignment="1" applyProtection="1">
      <alignment horizontal="right" vertical="center" shrinkToFit="1"/>
      <protection locked="0"/>
    </xf>
    <xf numFmtId="182" fontId="19" fillId="0" borderId="87" xfId="13" applyNumberFormat="1" applyFont="1" applyBorder="1" applyAlignment="1" applyProtection="1">
      <alignment horizontal="right" vertical="center" shrinkToFit="1"/>
      <protection locked="0"/>
    </xf>
    <xf numFmtId="182" fontId="19" fillId="0" borderId="106" xfId="13" applyNumberFormat="1" applyFont="1" applyBorder="1" applyAlignment="1" applyProtection="1">
      <alignment horizontal="right" vertical="center" shrinkToFit="1"/>
      <protection locked="0"/>
    </xf>
    <xf numFmtId="182" fontId="19" fillId="0" borderId="107" xfId="13" applyNumberFormat="1" applyFont="1" applyBorder="1" applyAlignment="1" applyProtection="1">
      <alignment horizontal="right" vertical="center" shrinkToFit="1"/>
      <protection locked="0"/>
    </xf>
    <xf numFmtId="0" fontId="19" fillId="0" borderId="83" xfId="17" applyFont="1" applyBorder="1" applyAlignment="1" applyProtection="1">
      <alignment horizontal="left" vertical="center" shrinkToFit="1"/>
      <protection locked="0"/>
    </xf>
    <xf numFmtId="0" fontId="19" fillId="0" borderId="86" xfId="17" applyFont="1" applyBorder="1" applyAlignment="1" applyProtection="1">
      <alignment horizontal="left" vertical="center" shrinkToFit="1"/>
      <protection locked="0"/>
    </xf>
    <xf numFmtId="0" fontId="19" fillId="0" borderId="90" xfId="17" applyFont="1" applyBorder="1" applyAlignment="1" applyProtection="1">
      <alignment horizontal="left" vertical="center" shrinkToFit="1"/>
      <protection locked="0"/>
    </xf>
    <xf numFmtId="182" fontId="19" fillId="0" borderId="94" xfId="17" applyNumberFormat="1" applyFont="1" applyBorder="1" applyAlignment="1" applyProtection="1">
      <alignment horizontal="right" vertical="center" shrinkToFit="1"/>
      <protection locked="0"/>
    </xf>
    <xf numFmtId="182" fontId="19" fillId="0" borderId="100" xfId="17" applyNumberFormat="1" applyFont="1" applyBorder="1" applyAlignment="1" applyProtection="1">
      <alignment horizontal="right" vertical="center" shrinkToFit="1"/>
      <protection locked="0"/>
    </xf>
    <xf numFmtId="0" fontId="19" fillId="0" borderId="100" xfId="12" applyFont="1" applyBorder="1" applyAlignment="1" applyProtection="1">
      <alignment horizontal="left" vertical="center" shrinkToFit="1"/>
      <protection locked="0"/>
    </xf>
    <xf numFmtId="0" fontId="19" fillId="0" borderId="145" xfId="12" applyFont="1" applyBorder="1" applyAlignment="1" applyProtection="1">
      <alignment horizontal="left" vertical="center" shrinkToFit="1"/>
      <protection locked="0"/>
    </xf>
    <xf numFmtId="182" fontId="19" fillId="0" borderId="91" xfId="12" applyNumberFormat="1" applyFont="1" applyBorder="1" applyAlignment="1" applyProtection="1">
      <alignment horizontal="right" vertical="center" shrinkToFit="1"/>
      <protection locked="0"/>
    </xf>
    <xf numFmtId="0" fontId="19" fillId="0" borderId="123" xfId="12" applyFont="1" applyBorder="1" applyAlignment="1" applyProtection="1">
      <alignment horizontal="left" vertical="center" shrinkToFit="1"/>
      <protection locked="0"/>
    </xf>
    <xf numFmtId="182" fontId="19" fillId="5" borderId="112" xfId="13" applyNumberFormat="1" applyFont="1" applyFill="1" applyBorder="1" applyAlignment="1" applyProtection="1">
      <alignment horizontal="right" vertical="center" shrinkToFit="1"/>
      <protection locked="0"/>
    </xf>
    <xf numFmtId="182" fontId="19" fillId="5" borderId="117" xfId="12" applyNumberFormat="1" applyFont="1" applyFill="1" applyBorder="1" applyAlignment="1" applyProtection="1">
      <alignment horizontal="right" vertical="center" shrinkToFit="1"/>
      <protection locked="0"/>
    </xf>
    <xf numFmtId="182" fontId="19" fillId="5" borderId="124" xfId="12" applyNumberFormat="1" applyFont="1" applyFill="1" applyBorder="1" applyAlignment="1" applyProtection="1">
      <alignment horizontal="right" vertical="center" shrinkToFit="1"/>
      <protection locked="0"/>
    </xf>
    <xf numFmtId="182" fontId="19" fillId="5" borderId="128" xfId="12" applyNumberFormat="1" applyFont="1" applyFill="1" applyBorder="1" applyAlignment="1" applyProtection="1">
      <alignment horizontal="right" vertical="center" shrinkToFit="1"/>
      <protection locked="0"/>
    </xf>
    <xf numFmtId="179" fontId="19" fillId="5" borderId="105" xfId="13" applyNumberFormat="1" applyFont="1" applyFill="1" applyBorder="1" applyAlignment="1" applyProtection="1">
      <alignment horizontal="right" vertical="center" shrinkToFit="1"/>
      <protection locked="0"/>
    </xf>
    <xf numFmtId="182" fontId="19" fillId="5" borderId="61" xfId="12" applyNumberFormat="1" applyFont="1" applyFill="1" applyBorder="1" applyAlignment="1" applyProtection="1">
      <alignment horizontal="right" vertical="center" shrinkToFit="1"/>
      <protection locked="0"/>
    </xf>
    <xf numFmtId="182" fontId="19" fillId="5" borderId="52" xfId="12" applyNumberFormat="1" applyFont="1" applyFill="1" applyBorder="1" applyAlignment="1" applyProtection="1">
      <alignment horizontal="right" vertical="center" shrinkToFit="1"/>
      <protection locked="0"/>
    </xf>
    <xf numFmtId="182" fontId="19" fillId="3" borderId="95" xfId="16" applyNumberFormat="1" applyFont="1" applyFill="1" applyBorder="1" applyAlignment="1" applyProtection="1">
      <alignment horizontal="right" vertical="center" shrinkToFit="1"/>
      <protection locked="0"/>
    </xf>
    <xf numFmtId="182" fontId="19" fillId="3" borderId="101" xfId="16" applyNumberFormat="1" applyFont="1" applyFill="1" applyBorder="1" applyAlignment="1" applyProtection="1">
      <alignment horizontal="right" vertical="center" shrinkToFit="1"/>
      <protection locked="0"/>
    </xf>
    <xf numFmtId="182" fontId="19" fillId="3" borderId="107" xfId="16" applyNumberFormat="1" applyFont="1" applyFill="1" applyBorder="1" applyAlignment="1" applyProtection="1">
      <alignment horizontal="right" vertical="center" shrinkToFit="1"/>
      <protection locked="0"/>
    </xf>
    <xf numFmtId="182" fontId="19" fillId="0" borderId="116" xfId="17" applyNumberFormat="1" applyFont="1" applyBorder="1" applyAlignment="1" applyProtection="1">
      <alignment horizontal="right" vertical="center" shrinkToFit="1"/>
      <protection locked="0"/>
    </xf>
    <xf numFmtId="182" fontId="19" fillId="0" borderId="123" xfId="17" applyNumberFormat="1" applyFont="1" applyBorder="1" applyAlignment="1" applyProtection="1">
      <alignment horizontal="right" vertical="center" shrinkToFit="1"/>
      <protection locked="0"/>
    </xf>
    <xf numFmtId="182" fontId="19" fillId="3" borderId="106" xfId="16" applyNumberFormat="1" applyFont="1" applyFill="1" applyBorder="1" applyAlignment="1" applyProtection="1">
      <alignment horizontal="right" vertical="center" shrinkToFit="1"/>
      <protection locked="0"/>
    </xf>
    <xf numFmtId="179" fontId="19" fillId="3" borderId="101" xfId="16" applyNumberFormat="1" applyFont="1" applyFill="1" applyBorder="1" applyAlignment="1" applyProtection="1">
      <alignment horizontal="right" vertical="center" shrinkToFit="1"/>
      <protection locked="0"/>
    </xf>
    <xf numFmtId="0" fontId="19" fillId="0" borderId="11" xfId="13" applyFont="1" applyBorder="1" applyAlignment="1" applyProtection="1">
      <alignment horizontal="center" vertical="center" shrinkToFit="1"/>
      <protection locked="0"/>
    </xf>
    <xf numFmtId="0" fontId="19" fillId="0" borderId="22" xfId="13" applyFont="1" applyBorder="1" applyAlignment="1" applyProtection="1">
      <alignment horizontal="center" vertical="center"/>
      <protection locked="0"/>
    </xf>
    <xf numFmtId="0" fontId="19" fillId="0" borderId="50" xfId="13" applyFont="1" applyBorder="1" applyAlignment="1" applyProtection="1">
      <alignment horizontal="center" vertical="center"/>
      <protection locked="0"/>
    </xf>
    <xf numFmtId="179" fontId="19" fillId="0" borderId="101" xfId="13" applyNumberFormat="1" applyFont="1" applyBorder="1" applyAlignment="1" applyProtection="1">
      <alignment horizontal="right" vertical="center" shrinkToFit="1"/>
      <protection locked="0"/>
    </xf>
    <xf numFmtId="182" fontId="19" fillId="0" borderId="98" xfId="17" applyNumberFormat="1" applyFont="1" applyBorder="1" applyAlignment="1" applyProtection="1">
      <alignment horizontal="right" vertical="center" shrinkToFit="1"/>
      <protection locked="0"/>
    </xf>
    <xf numFmtId="182" fontId="19" fillId="0" borderId="104" xfId="17" applyNumberFormat="1" applyFont="1" applyBorder="1" applyAlignment="1" applyProtection="1">
      <alignment horizontal="right" vertical="center" shrinkToFit="1"/>
      <protection locked="0"/>
    </xf>
    <xf numFmtId="182" fontId="19" fillId="0" borderId="111" xfId="17" applyNumberFormat="1" applyFont="1" applyBorder="1" applyAlignment="1" applyProtection="1">
      <alignment horizontal="right" vertical="center" shrinkToFit="1"/>
      <protection locked="0"/>
    </xf>
    <xf numFmtId="182" fontId="19" fillId="0" borderId="118" xfId="17" applyNumberFormat="1" applyFont="1" applyBorder="1" applyAlignment="1" applyProtection="1">
      <alignment horizontal="right" vertical="center" shrinkToFit="1"/>
      <protection locked="0"/>
    </xf>
    <xf numFmtId="182" fontId="19" fillId="0" borderId="125" xfId="17" applyNumberFormat="1" applyFont="1" applyBorder="1" applyAlignment="1" applyProtection="1">
      <alignment horizontal="right" vertical="center" shrinkToFit="1"/>
      <protection locked="0"/>
    </xf>
    <xf numFmtId="182" fontId="19" fillId="0" borderId="129" xfId="13" applyNumberFormat="1" applyFont="1" applyBorder="1" applyAlignment="1" applyProtection="1">
      <alignment horizontal="right" vertical="center" shrinkToFit="1"/>
      <protection locked="0"/>
    </xf>
    <xf numFmtId="179" fontId="19" fillId="0" borderId="104" xfId="13" applyNumberFormat="1" applyFont="1" applyBorder="1" applyAlignment="1" applyProtection="1">
      <alignment horizontal="right" vertical="center" shrinkToFit="1"/>
      <protection locked="0"/>
    </xf>
    <xf numFmtId="0" fontId="19" fillId="0" borderId="104" xfId="13" applyFont="1" applyBorder="1" applyAlignment="1" applyProtection="1">
      <alignment horizontal="left" vertical="center" shrinkToFit="1"/>
      <protection locked="0"/>
    </xf>
    <xf numFmtId="0" fontId="19" fillId="0" borderId="125" xfId="13" applyFont="1" applyBorder="1" applyAlignment="1" applyProtection="1">
      <alignment horizontal="left" vertical="center" shrinkToFit="1"/>
      <protection locked="0"/>
    </xf>
    <xf numFmtId="0" fontId="19" fillId="3" borderId="19" xfId="13" applyFont="1" applyFill="1" applyBorder="1" applyAlignment="1">
      <alignment horizontal="left" vertical="center"/>
    </xf>
    <xf numFmtId="0" fontId="19" fillId="3" borderId="20" xfId="13" applyFont="1" applyFill="1" applyBorder="1" applyAlignment="1">
      <alignment horizontal="left" vertical="center"/>
    </xf>
    <xf numFmtId="182" fontId="19" fillId="5" borderId="97" xfId="12" applyNumberFormat="1" applyFont="1" applyFill="1" applyBorder="1" applyAlignment="1" applyProtection="1">
      <alignment horizontal="right" vertical="center" shrinkToFit="1"/>
      <protection locked="0"/>
    </xf>
    <xf numFmtId="182" fontId="19" fillId="5" borderId="108" xfId="12" applyNumberFormat="1" applyFont="1" applyFill="1" applyBorder="1" applyAlignment="1" applyProtection="1">
      <alignment horizontal="right" vertical="center" shrinkToFit="1"/>
      <protection locked="0"/>
    </xf>
    <xf numFmtId="182" fontId="19" fillId="0" borderId="96" xfId="17" applyNumberFormat="1" applyFont="1" applyBorder="1" applyAlignment="1" applyProtection="1">
      <alignment horizontal="right" vertical="center" shrinkToFit="1"/>
      <protection locked="0"/>
    </xf>
    <xf numFmtId="182" fontId="19" fillId="0" borderId="102" xfId="17" applyNumberFormat="1" applyFont="1" applyBorder="1" applyAlignment="1" applyProtection="1">
      <alignment horizontal="right" vertical="center" shrinkToFit="1"/>
      <protection locked="0"/>
    </xf>
    <xf numFmtId="182" fontId="19" fillId="0" borderId="110" xfId="17" applyNumberFormat="1" applyFont="1" applyBorder="1" applyAlignment="1" applyProtection="1">
      <alignment horizontal="right" vertical="center" shrinkToFit="1"/>
      <protection locked="0"/>
    </xf>
    <xf numFmtId="182" fontId="19" fillId="0" borderId="127" xfId="12" applyNumberFormat="1" applyFont="1" applyBorder="1" applyAlignment="1" applyProtection="1">
      <alignment horizontal="right" vertical="center" shrinkToFit="1"/>
      <protection locked="0"/>
    </xf>
    <xf numFmtId="0" fontId="19" fillId="0" borderId="102"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8" fillId="3" borderId="0" xfId="13" applyFont="1" applyFill="1">
      <alignment vertical="center"/>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22" fillId="3" borderId="64" xfId="13" applyFont="1" applyFill="1" applyBorder="1" applyAlignment="1">
      <alignment horizontal="center" vertical="center"/>
    </xf>
    <xf numFmtId="182" fontId="19" fillId="0" borderId="109" xfId="17" applyNumberFormat="1" applyFont="1" applyBorder="1" applyAlignment="1" applyProtection="1">
      <alignment horizontal="right" vertical="center" shrinkToFit="1"/>
      <protection locked="0"/>
    </xf>
    <xf numFmtId="182" fontId="19" fillId="0" borderId="115" xfId="17" applyNumberFormat="1" applyFont="1" applyBorder="1" applyAlignment="1" applyProtection="1">
      <alignment horizontal="right" vertical="center" shrinkToFit="1"/>
      <protection locked="0"/>
    </xf>
    <xf numFmtId="182" fontId="19" fillId="0" borderId="120" xfId="17" applyNumberFormat="1" applyFont="1" applyBorder="1" applyAlignment="1" applyProtection="1">
      <alignment horizontal="right" vertical="center" shrinkToFit="1"/>
      <protection locked="0"/>
    </xf>
    <xf numFmtId="182" fontId="19" fillId="0" borderId="122" xfId="17" applyNumberFormat="1" applyFont="1" applyBorder="1" applyAlignment="1" applyProtection="1">
      <alignment horizontal="right" vertical="center" shrinkToFit="1"/>
      <protection locked="0"/>
    </xf>
    <xf numFmtId="182" fontId="19" fillId="0" borderId="126" xfId="12" applyNumberFormat="1" applyFont="1" applyBorder="1" applyAlignment="1" applyProtection="1">
      <alignment horizontal="right" vertical="center" shrinkToFit="1"/>
      <protection locked="0"/>
    </xf>
    <xf numFmtId="182" fontId="19" fillId="0" borderId="83" xfId="12" applyNumberFormat="1" applyFont="1" applyBorder="1" applyAlignment="1" applyProtection="1">
      <alignment horizontal="right" vertical="center" shrinkToFit="1"/>
      <protection locked="0"/>
    </xf>
    <xf numFmtId="182" fontId="19" fillId="0" borderId="86" xfId="12" applyNumberFormat="1" applyFont="1" applyBorder="1" applyAlignment="1" applyProtection="1">
      <alignment horizontal="right" vertical="center" shrinkToFit="1"/>
      <protection locked="0"/>
    </xf>
    <xf numFmtId="182" fontId="19" fillId="0" borderId="90" xfId="12" applyNumberFormat="1" applyFont="1" applyBorder="1" applyAlignment="1" applyProtection="1">
      <alignment horizontal="right" vertical="center" shrinkToFit="1"/>
      <protection locked="0"/>
    </xf>
    <xf numFmtId="0" fontId="19"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6" fillId="3" borderId="32" xfId="20" applyFont="1" applyFill="1" applyBorder="1" applyAlignment="1">
      <alignment vertical="center"/>
    </xf>
    <xf numFmtId="0" fontId="16" fillId="3" borderId="35" xfId="20" applyFont="1" applyFill="1" applyBorder="1" applyAlignment="1">
      <alignment vertical="center"/>
    </xf>
    <xf numFmtId="0" fontId="16" fillId="3" borderId="37" xfId="20" applyFont="1" applyFill="1" applyBorder="1" applyAlignment="1">
      <alignment vertical="center"/>
    </xf>
    <xf numFmtId="184" fontId="23" fillId="0" borderId="32" xfId="14" applyNumberFormat="1" applyFont="1" applyBorder="1" applyAlignment="1">
      <alignment horizontal="center" vertical="center"/>
    </xf>
    <xf numFmtId="184" fontId="23" fillId="0" borderId="35" xfId="14" applyNumberFormat="1" applyFont="1" applyBorder="1" applyAlignment="1">
      <alignment horizontal="center" vertical="center"/>
    </xf>
    <xf numFmtId="184" fontId="23"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3" fillId="0" borderId="27" xfId="14" applyNumberFormat="1" applyFont="1" applyBorder="1" applyAlignment="1">
      <alignment horizontal="center" vertical="center" wrapText="1"/>
    </xf>
    <xf numFmtId="184" fontId="23" fillId="0" borderId="26" xfId="14" applyNumberFormat="1" applyFont="1" applyBorder="1" applyAlignment="1">
      <alignment horizontal="center" vertical="center" wrapText="1"/>
    </xf>
    <xf numFmtId="184" fontId="16" fillId="3" borderId="32" xfId="20" applyNumberFormat="1" applyFont="1" applyFill="1" applyBorder="1" applyAlignment="1">
      <alignment vertical="center" wrapText="1"/>
    </xf>
    <xf numFmtId="184" fontId="16" fillId="3" borderId="35" xfId="20" applyNumberFormat="1" applyFont="1" applyFill="1" applyBorder="1" applyAlignment="1">
      <alignment vertical="center" wrapText="1"/>
    </xf>
    <xf numFmtId="184" fontId="16" fillId="3" borderId="37" xfId="20" applyNumberFormat="1" applyFont="1" applyFill="1" applyBorder="1" applyAlignment="1">
      <alignment vertical="center" wrapText="1"/>
    </xf>
    <xf numFmtId="184" fontId="16" fillId="0" borderId="32" xfId="20" applyNumberFormat="1" applyFont="1" applyFill="1" applyBorder="1" applyAlignment="1">
      <alignment vertical="center" wrapText="1"/>
    </xf>
    <xf numFmtId="184" fontId="16" fillId="0" borderId="35" xfId="20" applyNumberFormat="1" applyFont="1" applyFill="1" applyBorder="1" applyAlignment="1">
      <alignment vertical="center" wrapText="1"/>
    </xf>
    <xf numFmtId="184" fontId="16" fillId="0" borderId="37" xfId="20" applyNumberFormat="1" applyFont="1" applyFill="1" applyBorder="1" applyAlignment="1">
      <alignment vertical="center" wrapText="1"/>
    </xf>
    <xf numFmtId="184" fontId="16" fillId="0" borderId="23" xfId="20" applyNumberFormat="1" applyFont="1" applyFill="1" applyBorder="1">
      <alignment vertical="center"/>
    </xf>
    <xf numFmtId="183" fontId="16" fillId="3" borderId="32" xfId="19" applyNumberFormat="1" applyFont="1" applyFill="1" applyBorder="1" applyAlignment="1">
      <alignment horizontal="left" vertical="center" wrapText="1"/>
    </xf>
    <xf numFmtId="183" fontId="16" fillId="3" borderId="35" xfId="19" applyNumberFormat="1" applyFont="1" applyFill="1" applyBorder="1" applyAlignment="1">
      <alignment horizontal="left" vertical="center" wrapText="1"/>
    </xf>
    <xf numFmtId="183" fontId="16" fillId="3" borderId="37" xfId="19" applyNumberFormat="1" applyFont="1" applyFill="1" applyBorder="1" applyAlignment="1">
      <alignment horizontal="left" vertical="center" wrapText="1"/>
    </xf>
    <xf numFmtId="0" fontId="16" fillId="3" borderId="32" xfId="19" applyFont="1" applyFill="1" applyBorder="1" applyAlignment="1">
      <alignment horizontal="left" vertical="center"/>
    </xf>
    <xf numFmtId="0" fontId="16" fillId="3" borderId="35" xfId="19" applyFont="1" applyFill="1" applyBorder="1" applyAlignment="1">
      <alignment horizontal="left" vertical="center"/>
    </xf>
    <xf numFmtId="0" fontId="16" fillId="3" borderId="37" xfId="19" applyFont="1" applyFill="1" applyBorder="1" applyAlignment="1">
      <alignment horizontal="left" vertical="center"/>
    </xf>
    <xf numFmtId="184" fontId="23" fillId="0" borderId="32" xfId="20" applyNumberFormat="1" applyFont="1" applyBorder="1">
      <alignment vertical="center"/>
    </xf>
    <xf numFmtId="184" fontId="23" fillId="0" borderId="35" xfId="20" applyNumberFormat="1" applyFont="1" applyBorder="1">
      <alignment vertical="center"/>
    </xf>
    <xf numFmtId="184" fontId="23" fillId="0" borderId="37" xfId="20" applyNumberFormat="1" applyFont="1" applyBorder="1">
      <alignment vertical="center"/>
    </xf>
    <xf numFmtId="0" fontId="24" fillId="0" borderId="19" xfId="6" applyFont="1" applyFill="1" applyBorder="1" applyAlignment="1" applyProtection="1">
      <alignment horizontal="left" vertical="center" wrapText="1"/>
    </xf>
    <xf numFmtId="0" fontId="24" fillId="0" borderId="53"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54"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6" fillId="0" borderId="35"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36" xfId="18" applyFont="1" applyFill="1" applyBorder="1" applyAlignment="1">
      <alignment horizontal="left" vertical="center" wrapText="1"/>
    </xf>
    <xf numFmtId="0" fontId="26" fillId="0" borderId="52" xfId="18" applyFont="1" applyBorder="1" applyAlignment="1">
      <alignment horizontal="left" vertical="center" wrapText="1"/>
    </xf>
    <xf numFmtId="0" fontId="26" fillId="0" borderId="22" xfId="18" applyFont="1" applyFill="1" applyBorder="1" applyAlignment="1">
      <alignment horizontal="left" vertical="center" wrapText="1"/>
    </xf>
    <xf numFmtId="0" fontId="26" fillId="0" borderId="50" xfId="18"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Fill="1" applyBorder="1" applyAlignment="1">
      <alignment vertical="center" wrapText="1"/>
    </xf>
    <xf numFmtId="0" fontId="26" fillId="0" borderId="13" xfId="8" applyFont="1" applyFill="1" applyBorder="1" applyAlignment="1">
      <alignment vertical="center" wrapText="1"/>
    </xf>
    <xf numFmtId="0" fontId="26" fillId="0" borderId="8" xfId="8" applyFont="1" applyFill="1" applyBorder="1" applyAlignment="1">
      <alignment vertical="center" wrapText="1"/>
    </xf>
    <xf numFmtId="0" fontId="26" fillId="0" borderId="14" xfId="8" applyFont="1" applyFill="1" applyBorder="1" applyAlignment="1">
      <alignment vertical="center" wrapText="1"/>
    </xf>
    <xf numFmtId="0" fontId="26" fillId="0" borderId="56" xfId="8" applyFont="1" applyFill="1" applyBorder="1" applyAlignment="1">
      <alignment vertical="center" wrapText="1"/>
    </xf>
    <xf numFmtId="0" fontId="26" fillId="0" borderId="15" xfId="8" applyFont="1" applyFill="1" applyBorder="1" applyAlignment="1">
      <alignment vertical="center" wrapText="1"/>
    </xf>
    <xf numFmtId="0" fontId="26" fillId="0" borderId="35" xfId="8" applyFont="1" applyFill="1" applyBorder="1" applyAlignment="1">
      <alignment vertical="center"/>
    </xf>
    <xf numFmtId="0" fontId="26" fillId="0" borderId="51" xfId="8" applyFont="1" applyFill="1" applyBorder="1" applyAlignment="1">
      <alignment vertical="center"/>
    </xf>
    <xf numFmtId="0" fontId="26" fillId="0" borderId="57" xfId="8" applyFont="1" applyFill="1" applyBorder="1" applyAlignment="1">
      <alignment vertical="center" wrapText="1"/>
    </xf>
    <xf numFmtId="0" fontId="26" fillId="0" borderId="37" xfId="8" applyFont="1" applyFill="1" applyBorder="1" applyAlignment="1">
      <alignment vertical="center" wrapText="1"/>
    </xf>
    <xf numFmtId="0" fontId="26" fillId="0" borderId="61" xfId="8" applyFont="1" applyFill="1" applyBorder="1" applyAlignment="1">
      <alignment vertical="center"/>
    </xf>
    <xf numFmtId="0" fontId="26" fillId="0" borderId="38" xfId="8" applyFont="1" applyFill="1" applyBorder="1" applyAlignment="1">
      <alignment vertical="center"/>
    </xf>
    <xf numFmtId="0" fontId="26" fillId="0" borderId="36" xfId="8" applyFont="1" applyFill="1" applyBorder="1" applyAlignment="1">
      <alignment vertical="center"/>
    </xf>
    <xf numFmtId="0" fontId="26" fillId="0" borderId="52" xfId="8" applyFont="1" applyFill="1" applyBorder="1" applyAlignment="1">
      <alignment vertical="center"/>
    </xf>
    <xf numFmtId="0" fontId="26" fillId="0" borderId="22" xfId="8" applyFont="1" applyFill="1" applyBorder="1" applyAlignment="1">
      <alignment vertical="center"/>
    </xf>
    <xf numFmtId="0" fontId="26" fillId="0" borderId="50" xfId="8" applyFont="1" applyFill="1" applyBorder="1" applyAlignment="1">
      <alignment vertical="center"/>
    </xf>
    <xf numFmtId="0" fontId="26" fillId="0" borderId="35"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36" xfId="7" applyFont="1" applyFill="1" applyBorder="1" applyAlignment="1">
      <alignment horizontal="left" vertical="center"/>
    </xf>
    <xf numFmtId="0" fontId="26" fillId="0" borderId="52" xfId="7" applyFont="1" applyFill="1" applyBorder="1" applyAlignment="1">
      <alignment horizontal="left" vertical="center"/>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26" fillId="0" borderId="32" xfId="7" applyFont="1" applyFill="1" applyBorder="1" applyAlignment="1">
      <alignment horizontal="center" vertical="center" shrinkToFit="1"/>
    </xf>
    <xf numFmtId="0" fontId="26" fillId="0" borderId="35"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22" xfId="7" applyFont="1" applyFill="1" applyBorder="1" applyAlignment="1">
      <alignment horizontal="left" vertical="center"/>
    </xf>
    <xf numFmtId="0" fontId="26"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79" fontId="49" fillId="3" borderId="74" xfId="23" applyNumberFormat="1" applyFont="1" applyFill="1" applyBorder="1" applyAlignment="1">
      <alignment horizontal="center" vertical="center"/>
    </xf>
    <xf numFmtId="184" fontId="47" fillId="0" borderId="0" xfId="22" applyNumberFormat="1" applyAlignment="1">
      <alignment horizontal="center" vertical="center"/>
    </xf>
    <xf numFmtId="179" fontId="49" fillId="0" borderId="0" xfId="22" applyNumberFormat="1" applyFont="1" applyAlignment="1">
      <alignment horizontal="center" vertical="center"/>
    </xf>
    <xf numFmtId="183" fontId="49" fillId="3" borderId="74" xfId="23" applyNumberFormat="1" applyFont="1" applyFill="1" applyBorder="1" applyAlignment="1">
      <alignment horizontal="center" vertical="center" wrapText="1"/>
    </xf>
    <xf numFmtId="179" fontId="49" fillId="3" borderId="0" xfId="23" applyNumberFormat="1" applyFont="1" applyFill="1" applyAlignment="1">
      <alignment horizontal="center" vertical="center" wrapText="1"/>
    </xf>
    <xf numFmtId="0" fontId="49" fillId="0" borderId="74" xfId="22" applyFont="1" applyBorder="1" applyAlignment="1">
      <alignment horizontal="center" vertical="center"/>
    </xf>
    <xf numFmtId="0" fontId="49" fillId="0" borderId="0" xfId="22" applyFont="1" applyAlignment="1">
      <alignment horizontal="center" vertical="center"/>
    </xf>
    <xf numFmtId="179" fontId="49" fillId="3" borderId="0" xfId="23" applyNumberFormat="1" applyFont="1" applyFill="1" applyAlignment="1">
      <alignment horizontal="center" vertical="center"/>
    </xf>
    <xf numFmtId="183" fontId="49" fillId="3" borderId="0" xfId="23" applyNumberFormat="1" applyFont="1" applyFill="1" applyAlignment="1">
      <alignment horizontal="center" vertical="center" wrapText="1"/>
    </xf>
    <xf numFmtId="0" fontId="49" fillId="0" borderId="32" xfId="22" applyFont="1" applyBorder="1" applyAlignment="1">
      <alignment horizontal="center" vertical="center"/>
    </xf>
    <xf numFmtId="0" fontId="49" fillId="0" borderId="35" xfId="22" applyFont="1" applyBorder="1" applyAlignment="1">
      <alignment horizontal="center" vertical="center"/>
    </xf>
    <xf numFmtId="0" fontId="49" fillId="0" borderId="37" xfId="22" applyFont="1" applyBorder="1" applyAlignment="1">
      <alignment horizontal="center" vertical="center"/>
    </xf>
    <xf numFmtId="0" fontId="49" fillId="0" borderId="30" xfId="22" applyFont="1" applyBorder="1" applyAlignment="1" applyProtection="1">
      <alignment horizontal="left" vertical="top" wrapText="1"/>
      <protection locked="0"/>
    </xf>
    <xf numFmtId="0" fontId="49" fillId="0" borderId="23" xfId="22" applyFont="1" applyBorder="1" applyAlignment="1" applyProtection="1">
      <alignment horizontal="left" vertical="top" wrapText="1"/>
      <protection locked="0"/>
    </xf>
    <xf numFmtId="0" fontId="49" fillId="0" borderId="16" xfId="22" applyFont="1" applyBorder="1" applyAlignment="1" applyProtection="1">
      <alignment horizontal="left" vertical="top" wrapText="1"/>
      <protection locked="0"/>
    </xf>
    <xf numFmtId="0" fontId="49" fillId="0" borderId="42" xfId="22" applyFont="1" applyBorder="1" applyAlignment="1" applyProtection="1">
      <alignment horizontal="left" vertical="top" wrapText="1"/>
      <protection locked="0"/>
    </xf>
    <xf numFmtId="0" fontId="49" fillId="0" borderId="0" xfId="22" applyFont="1" applyAlignment="1" applyProtection="1">
      <alignment horizontal="left" vertical="top" wrapText="1"/>
      <protection locked="0"/>
    </xf>
    <xf numFmtId="0" fontId="49" fillId="0" borderId="14" xfId="22" applyFont="1" applyBorder="1" applyAlignment="1" applyProtection="1">
      <alignment horizontal="left" vertical="top" wrapText="1"/>
      <protection locked="0"/>
    </xf>
    <xf numFmtId="0" fontId="49" fillId="0" borderId="31" xfId="22" applyFont="1" applyBorder="1" applyAlignment="1" applyProtection="1">
      <alignment horizontal="left" vertical="top" wrapText="1"/>
      <protection locked="0"/>
    </xf>
    <xf numFmtId="0" fontId="49" fillId="0" borderId="34" xfId="22" applyFont="1" applyBorder="1" applyAlignment="1" applyProtection="1">
      <alignment horizontal="left" vertical="top" wrapText="1"/>
      <protection locked="0"/>
    </xf>
    <xf numFmtId="0" fontId="49" fillId="0" borderId="15" xfId="22" applyFont="1" applyBorder="1" applyAlignment="1" applyProtection="1">
      <alignment horizontal="left" vertical="top" wrapText="1"/>
      <protection locked="0"/>
    </xf>
    <xf numFmtId="183" fontId="49" fillId="0" borderId="0" xfId="23" applyNumberFormat="1" applyFont="1" applyAlignment="1">
      <alignment horizontal="center" vertical="center" wrapText="1"/>
    </xf>
  </cellXfs>
  <cellStyles count="27">
    <cellStyle name="標準" xfId="0" builtinId="0"/>
    <cellStyle name="標準 2" xfId="1"/>
    <cellStyle name="標準 2 2" xfId="2"/>
    <cellStyle name="標準 2 3" xfId="3"/>
    <cellStyle name="標準 2 4" xfId="21"/>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26"/>
    <cellStyle name="標準_【レイアウト】（県）資料３（Ｐ２）　歳出比較分析表" xfId="20"/>
    <cellStyle name="標準_【レイアウト】（県）資料３（Ｐ２）　歳出比較分析表 2" xfId="22"/>
    <cellStyle name="標準_【レイアウト】（市）資料３（Ｐ２）　歳出比較分析表" xfId="19"/>
    <cellStyle name="標準_【レイアウト】（市）資料３（Ｐ２）　歳出比較分析表 2" xfId="23"/>
    <cellStyle name="標準_APAHO251300" xfId="14"/>
    <cellStyle name="標準_APAHO251300 2" xfId="24"/>
    <cellStyle name="標準_APAHO252300" xfId="15"/>
    <cellStyle name="標準_APAHO252300 2" xfId="2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5E49-416E-99F0-9F05F72F41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189803</c:v>
                </c:pt>
                <c:pt idx="1">
                  <c:v>160207</c:v>
                </c:pt>
                <c:pt idx="2">
                  <c:v>103202</c:v>
                </c:pt>
                <c:pt idx="3">
                  <c:v>190923</c:v>
                </c:pt>
                <c:pt idx="4">
                  <c:v>188399</c:v>
                </c:pt>
              </c:numCache>
            </c:numRef>
          </c:val>
          <c:smooth val="0"/>
          <c:extLst>
            <c:ext xmlns:c16="http://schemas.microsoft.com/office/drawing/2014/chart" uri="{C3380CC4-5D6E-409C-BE32-E72D297353CC}">
              <c16:uniqueId val="{00000001-5E49-416E-99F0-9F05F72F41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8532364071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2.0699999999999998</c:v>
                </c:pt>
                <c:pt idx="1">
                  <c:v>1.79</c:v>
                </c:pt>
                <c:pt idx="2">
                  <c:v>2.2000000000000002</c:v>
                </c:pt>
                <c:pt idx="3">
                  <c:v>2.86</c:v>
                </c:pt>
                <c:pt idx="4">
                  <c:v>5.49</c:v>
                </c:pt>
              </c:numCache>
            </c:numRef>
          </c:val>
          <c:extLst>
            <c:ext xmlns:c16="http://schemas.microsoft.com/office/drawing/2014/chart" uri="{C3380CC4-5D6E-409C-BE32-E72D297353CC}">
              <c16:uniqueId val="{00000000-D1E5-4F8C-99CB-403B36021E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19.670000000000002</c:v>
                </c:pt>
                <c:pt idx="1">
                  <c:v>18.100000000000001</c:v>
                </c:pt>
                <c:pt idx="2">
                  <c:v>17.14</c:v>
                </c:pt>
                <c:pt idx="3">
                  <c:v>17.68</c:v>
                </c:pt>
                <c:pt idx="4">
                  <c:v>17.91</c:v>
                </c:pt>
              </c:numCache>
            </c:numRef>
          </c:val>
          <c:extLst>
            <c:ext xmlns:c16="http://schemas.microsoft.com/office/drawing/2014/chart" uri="{C3380CC4-5D6E-409C-BE32-E72D297353CC}">
              <c16:uniqueId val="{00000001-D1E5-4F8C-99CB-403B36021E7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-3.56</c:v>
                </c:pt>
                <c:pt idx="1">
                  <c:v>-2.2000000000000002</c:v>
                </c:pt>
                <c:pt idx="2">
                  <c:v>-0.44</c:v>
                </c:pt>
                <c:pt idx="3">
                  <c:v>1.81</c:v>
                </c:pt>
                <c:pt idx="4">
                  <c:v>4.24</c:v>
                </c:pt>
              </c:numCache>
            </c:numRef>
          </c:val>
          <c:smooth val="0"/>
          <c:extLst>
            <c:ext xmlns:c16="http://schemas.microsoft.com/office/drawing/2014/chart" uri="{C3380CC4-5D6E-409C-BE32-E72D297353CC}">
              <c16:uniqueId val="{00000002-D1E5-4F8C-99CB-403B36021E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0.05</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4A58-4D37-8DB1-88848A5B30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58-4D37-8DB1-88848A5B30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58-4D37-8DB1-88848A5B30CB}"/>
            </c:ext>
          </c:extLst>
        </c:ser>
        <c:ser>
          <c:idx val="3"/>
          <c:order val="3"/>
          <c:tx>
            <c:strRef>
              <c:f>データシート!$A$30</c:f>
              <c:strCache>
                <c:ptCount val="1"/>
                <c:pt idx="0">
                  <c:v>特別養護老人ホームしおさい特別会計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4A58-4D37-8DB1-88848A5B30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0.12</c:v>
                </c:pt>
                <c:pt idx="4">
                  <c:v>#N/A</c:v>
                </c:pt>
                <c:pt idx="5">
                  <c:v>0.14000000000000001</c:v>
                </c:pt>
                <c:pt idx="6">
                  <c:v>#N/A</c:v>
                </c:pt>
                <c:pt idx="7">
                  <c:v>0.1</c:v>
                </c:pt>
                <c:pt idx="8">
                  <c:v>#N/A</c:v>
                </c:pt>
                <c:pt idx="9">
                  <c:v>0.1</c:v>
                </c:pt>
              </c:numCache>
            </c:numRef>
          </c:val>
          <c:extLst>
            <c:ext xmlns:c16="http://schemas.microsoft.com/office/drawing/2014/chart" uri="{C3380CC4-5D6E-409C-BE32-E72D297353CC}">
              <c16:uniqueId val="{00000004-4A58-4D37-8DB1-88848A5B30CB}"/>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0.22</c:v>
                </c:pt>
                <c:pt idx="4">
                  <c:v>#N/A</c:v>
                </c:pt>
                <c:pt idx="5">
                  <c:v>0.23</c:v>
                </c:pt>
                <c:pt idx="6">
                  <c:v>#N/A</c:v>
                </c:pt>
                <c:pt idx="7">
                  <c:v>0.38</c:v>
                </c:pt>
                <c:pt idx="8">
                  <c:v>#N/A</c:v>
                </c:pt>
                <c:pt idx="9">
                  <c:v>0.23</c:v>
                </c:pt>
              </c:numCache>
            </c:numRef>
          </c:val>
          <c:extLst>
            <c:ext xmlns:c16="http://schemas.microsoft.com/office/drawing/2014/chart" uri="{C3380CC4-5D6E-409C-BE32-E72D297353CC}">
              <c16:uniqueId val="{00000005-4A58-4D37-8DB1-88848A5B30C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0.05</c:v>
                </c:pt>
                <c:pt idx="4">
                  <c:v>0.78</c:v>
                </c:pt>
                <c:pt idx="5">
                  <c:v>#N/A</c:v>
                </c:pt>
                <c:pt idx="6">
                  <c:v>#N/A</c:v>
                </c:pt>
                <c:pt idx="7">
                  <c:v>0.12</c:v>
                </c:pt>
                <c:pt idx="8">
                  <c:v>#N/A</c:v>
                </c:pt>
                <c:pt idx="9">
                  <c:v>0.72</c:v>
                </c:pt>
              </c:numCache>
            </c:numRef>
          </c:val>
          <c:extLst>
            <c:ext xmlns:c16="http://schemas.microsoft.com/office/drawing/2014/chart" uri="{C3380CC4-5D6E-409C-BE32-E72D297353CC}">
              <c16:uniqueId val="{00000006-4A58-4D37-8DB1-88848A5B30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c:v>
                </c:pt>
                <c:pt idx="2">
                  <c:v>#N/A</c:v>
                </c:pt>
                <c:pt idx="3">
                  <c:v>1</c:v>
                </c:pt>
                <c:pt idx="4">
                  <c:v>#N/A</c:v>
                </c:pt>
                <c:pt idx="5">
                  <c:v>2.02</c:v>
                </c:pt>
                <c:pt idx="6">
                  <c:v>#N/A</c:v>
                </c:pt>
                <c:pt idx="7">
                  <c:v>1.1299999999999999</c:v>
                </c:pt>
                <c:pt idx="8">
                  <c:v>#N/A</c:v>
                </c:pt>
                <c:pt idx="9">
                  <c:v>1.8199999999999998</c:v>
                </c:pt>
              </c:numCache>
            </c:numRef>
          </c:val>
          <c:extLst>
            <c:ext xmlns:c16="http://schemas.microsoft.com/office/drawing/2014/chart" uri="{C3380CC4-5D6E-409C-BE32-E72D297353CC}">
              <c16:uniqueId val="{00000007-4A58-4D37-8DB1-88848A5B30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c:v>
                </c:pt>
                <c:pt idx="2">
                  <c:v>#N/A</c:v>
                </c:pt>
                <c:pt idx="3">
                  <c:v>1.79</c:v>
                </c:pt>
                <c:pt idx="4">
                  <c:v>#N/A</c:v>
                </c:pt>
                <c:pt idx="5">
                  <c:v>2.19</c:v>
                </c:pt>
                <c:pt idx="6">
                  <c:v>#N/A</c:v>
                </c:pt>
                <c:pt idx="7">
                  <c:v>2.85</c:v>
                </c:pt>
                <c:pt idx="8">
                  <c:v>#N/A</c:v>
                </c:pt>
                <c:pt idx="9">
                  <c:v>5.48</c:v>
                </c:pt>
              </c:numCache>
            </c:numRef>
          </c:val>
          <c:extLst>
            <c:ext xmlns:c16="http://schemas.microsoft.com/office/drawing/2014/chart" uri="{C3380CC4-5D6E-409C-BE32-E72D297353CC}">
              <c16:uniqueId val="{00000008-4A58-4D37-8DB1-88848A5B30CB}"/>
            </c:ext>
          </c:extLst>
        </c:ser>
        <c:ser>
          <c:idx val="9"/>
          <c:order val="9"/>
          <c:tx>
            <c:strRef>
              <c:f>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6.81</c:v>
                </c:pt>
                <c:pt idx="2">
                  <c:v>#N/A</c:v>
                </c:pt>
                <c:pt idx="3">
                  <c:v>7.39</c:v>
                </c:pt>
                <c:pt idx="4">
                  <c:v>#N/A</c:v>
                </c:pt>
                <c:pt idx="5">
                  <c:v>9.52</c:v>
                </c:pt>
                <c:pt idx="6">
                  <c:v>#N/A</c:v>
                </c:pt>
                <c:pt idx="7">
                  <c:v>8.2200000000000006</c:v>
                </c:pt>
                <c:pt idx="8">
                  <c:v>#N/A</c:v>
                </c:pt>
                <c:pt idx="9">
                  <c:v>7.82</c:v>
                </c:pt>
              </c:numCache>
            </c:numRef>
          </c:val>
          <c:extLst>
            <c:ext xmlns:c16="http://schemas.microsoft.com/office/drawing/2014/chart" uri="{C3380CC4-5D6E-409C-BE32-E72D297353CC}">
              <c16:uniqueId val="{00000009-4A58-4D37-8DB1-88848A5B30C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886</c:v>
                </c:pt>
                <c:pt idx="5">
                  <c:v>879</c:v>
                </c:pt>
                <c:pt idx="8">
                  <c:v>890</c:v>
                </c:pt>
                <c:pt idx="11">
                  <c:v>897</c:v>
                </c:pt>
                <c:pt idx="14">
                  <c:v>970</c:v>
                </c:pt>
              </c:numCache>
            </c:numRef>
          </c:val>
          <c:extLst>
            <c:ext xmlns:c16="http://schemas.microsoft.com/office/drawing/2014/chart" uri="{C3380CC4-5D6E-409C-BE32-E72D297353CC}">
              <c16:uniqueId val="{00000000-D479-4730-B201-E5EDEABFD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79-4730-B201-E5EDEABFD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79-4730-B201-E5EDEABFD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42</c:v>
                </c:pt>
                <c:pt idx="3">
                  <c:v>17</c:v>
                </c:pt>
                <c:pt idx="6">
                  <c:v>17</c:v>
                </c:pt>
                <c:pt idx="9">
                  <c:v>17</c:v>
                </c:pt>
                <c:pt idx="12">
                  <c:v>18</c:v>
                </c:pt>
              </c:numCache>
            </c:numRef>
          </c:val>
          <c:extLst>
            <c:ext xmlns:c16="http://schemas.microsoft.com/office/drawing/2014/chart" uri="{C3380CC4-5D6E-409C-BE32-E72D297353CC}">
              <c16:uniqueId val="{00000003-D479-4730-B201-E5EDEABFD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25</c:v>
                </c:pt>
                <c:pt idx="6">
                  <c:v>27</c:v>
                </c:pt>
                <c:pt idx="9">
                  <c:v>32</c:v>
                </c:pt>
                <c:pt idx="12">
                  <c:v>36</c:v>
                </c:pt>
              </c:numCache>
            </c:numRef>
          </c:val>
          <c:extLst>
            <c:ext xmlns:c16="http://schemas.microsoft.com/office/drawing/2014/chart" uri="{C3380CC4-5D6E-409C-BE32-E72D297353CC}">
              <c16:uniqueId val="{00000004-D479-4730-B201-E5EDEABFD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9-4730-B201-E5EDEABFD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9-4730-B201-E5EDEABFD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1633</c:v>
                </c:pt>
                <c:pt idx="3">
                  <c:v>1616</c:v>
                </c:pt>
                <c:pt idx="6">
                  <c:v>1673</c:v>
                </c:pt>
                <c:pt idx="9">
                  <c:v>1639</c:v>
                </c:pt>
                <c:pt idx="12">
                  <c:v>1625</c:v>
                </c:pt>
              </c:numCache>
            </c:numRef>
          </c:val>
          <c:extLst>
            <c:ext xmlns:c16="http://schemas.microsoft.com/office/drawing/2014/chart" uri="{C3380CC4-5D6E-409C-BE32-E72D297353CC}">
              <c16:uniqueId val="{00000007-D479-4730-B201-E5EDEABFDB6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822</c:v>
                </c:pt>
                <c:pt idx="2">
                  <c:v>#N/A</c:v>
                </c:pt>
                <c:pt idx="3">
                  <c:v>#N/A</c:v>
                </c:pt>
                <c:pt idx="4">
                  <c:v>779</c:v>
                </c:pt>
                <c:pt idx="5">
                  <c:v>#N/A</c:v>
                </c:pt>
                <c:pt idx="6">
                  <c:v>#N/A</c:v>
                </c:pt>
                <c:pt idx="7">
                  <c:v>827</c:v>
                </c:pt>
                <c:pt idx="8">
                  <c:v>#N/A</c:v>
                </c:pt>
                <c:pt idx="9">
                  <c:v>#N/A</c:v>
                </c:pt>
                <c:pt idx="10">
                  <c:v>791</c:v>
                </c:pt>
                <c:pt idx="11">
                  <c:v>#N/A</c:v>
                </c:pt>
                <c:pt idx="12">
                  <c:v>#N/A</c:v>
                </c:pt>
                <c:pt idx="13">
                  <c:v>709</c:v>
                </c:pt>
                <c:pt idx="14">
                  <c:v>#N/A</c:v>
                </c:pt>
              </c:numCache>
            </c:numRef>
          </c:val>
          <c:smooth val="0"/>
          <c:extLst>
            <c:ext xmlns:c16="http://schemas.microsoft.com/office/drawing/2014/chart" uri="{C3380CC4-5D6E-409C-BE32-E72D297353CC}">
              <c16:uniqueId val="{00000008-D479-4730-B201-E5EDEABFDB6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9024</c:v>
                </c:pt>
                <c:pt idx="5">
                  <c:v>10079</c:v>
                </c:pt>
                <c:pt idx="8">
                  <c:v>10018</c:v>
                </c:pt>
                <c:pt idx="11">
                  <c:v>10377</c:v>
                </c:pt>
                <c:pt idx="14">
                  <c:v>10482</c:v>
                </c:pt>
              </c:numCache>
            </c:numRef>
          </c:val>
          <c:extLst>
            <c:ext xmlns:c16="http://schemas.microsoft.com/office/drawing/2014/chart" uri="{C3380CC4-5D6E-409C-BE32-E72D297353CC}">
              <c16:uniqueId val="{00000000-5A92-4466-B85A-6318921882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c:v>
                </c:pt>
                <c:pt idx="5">
                  <c:v>148</c:v>
                </c:pt>
                <c:pt idx="8">
                  <c:v>175</c:v>
                </c:pt>
                <c:pt idx="11">
                  <c:v>139</c:v>
                </c:pt>
                <c:pt idx="14">
                  <c:v>105</c:v>
                </c:pt>
              </c:numCache>
            </c:numRef>
          </c:val>
          <c:extLst>
            <c:ext xmlns:c16="http://schemas.microsoft.com/office/drawing/2014/chart" uri="{C3380CC4-5D6E-409C-BE32-E72D297353CC}">
              <c16:uniqueId val="{00000001-5A92-4466-B85A-6318921882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2087</c:v>
                </c:pt>
                <c:pt idx="5">
                  <c:v>2052</c:v>
                </c:pt>
                <c:pt idx="8">
                  <c:v>2098</c:v>
                </c:pt>
                <c:pt idx="11">
                  <c:v>2160</c:v>
                </c:pt>
                <c:pt idx="14">
                  <c:v>2706</c:v>
                </c:pt>
              </c:numCache>
            </c:numRef>
          </c:val>
          <c:extLst>
            <c:ext xmlns:c16="http://schemas.microsoft.com/office/drawing/2014/chart" uri="{C3380CC4-5D6E-409C-BE32-E72D297353CC}">
              <c16:uniqueId val="{00000002-5A92-4466-B85A-6318921882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2-4466-B85A-6318921882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92-4466-B85A-6318921882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2-4466-B85A-6318921882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1364</c:v>
                </c:pt>
                <c:pt idx="3">
                  <c:v>1689</c:v>
                </c:pt>
                <c:pt idx="6">
                  <c:v>1314</c:v>
                </c:pt>
                <c:pt idx="9">
                  <c:v>1240</c:v>
                </c:pt>
                <c:pt idx="12">
                  <c:v>1275</c:v>
                </c:pt>
              </c:numCache>
            </c:numRef>
          </c:val>
          <c:extLst>
            <c:ext xmlns:c16="http://schemas.microsoft.com/office/drawing/2014/chart" uri="{C3380CC4-5D6E-409C-BE32-E72D297353CC}">
              <c16:uniqueId val="{00000006-5A92-4466-B85A-6318921882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c:v>
                </c:pt>
                <c:pt idx="3">
                  <c:v>68</c:v>
                </c:pt>
                <c:pt idx="6">
                  <c:v>51</c:v>
                </c:pt>
                <c:pt idx="9">
                  <c:v>35</c:v>
                </c:pt>
                <c:pt idx="12">
                  <c:v>19</c:v>
                </c:pt>
              </c:numCache>
            </c:numRef>
          </c:val>
          <c:extLst>
            <c:ext xmlns:c16="http://schemas.microsoft.com/office/drawing/2014/chart" uri="{C3380CC4-5D6E-409C-BE32-E72D297353CC}">
              <c16:uniqueId val="{00000007-5A92-4466-B85A-6318921882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396</c:v>
                </c:pt>
                <c:pt idx="3">
                  <c:v>450</c:v>
                </c:pt>
                <c:pt idx="6">
                  <c:v>474</c:v>
                </c:pt>
                <c:pt idx="9">
                  <c:v>514</c:v>
                </c:pt>
                <c:pt idx="12">
                  <c:v>563</c:v>
                </c:pt>
              </c:numCache>
            </c:numRef>
          </c:val>
          <c:extLst>
            <c:ext xmlns:c16="http://schemas.microsoft.com/office/drawing/2014/chart" uri="{C3380CC4-5D6E-409C-BE32-E72D297353CC}">
              <c16:uniqueId val="{00000008-5A92-4466-B85A-6318921882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92-4466-B85A-6318921882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16021</c:v>
                </c:pt>
                <c:pt idx="3">
                  <c:v>15909</c:v>
                </c:pt>
                <c:pt idx="6">
                  <c:v>15369</c:v>
                </c:pt>
                <c:pt idx="9">
                  <c:v>15348</c:v>
                </c:pt>
                <c:pt idx="12">
                  <c:v>15228</c:v>
                </c:pt>
              </c:numCache>
            </c:numRef>
          </c:val>
          <c:extLst>
            <c:ext xmlns:c16="http://schemas.microsoft.com/office/drawing/2014/chart" uri="{C3380CC4-5D6E-409C-BE32-E72D297353CC}">
              <c16:uniqueId val="{0000000A-5A92-4466-B85A-63189218824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6565</c:v>
                </c:pt>
                <c:pt idx="2">
                  <c:v>#N/A</c:v>
                </c:pt>
                <c:pt idx="3">
                  <c:v>#N/A</c:v>
                </c:pt>
                <c:pt idx="4">
                  <c:v>5836</c:v>
                </c:pt>
                <c:pt idx="5">
                  <c:v>#N/A</c:v>
                </c:pt>
                <c:pt idx="6">
                  <c:v>#N/A</c:v>
                </c:pt>
                <c:pt idx="7">
                  <c:v>4918</c:v>
                </c:pt>
                <c:pt idx="8">
                  <c:v>#N/A</c:v>
                </c:pt>
                <c:pt idx="9">
                  <c:v>#N/A</c:v>
                </c:pt>
                <c:pt idx="10">
                  <c:v>4461</c:v>
                </c:pt>
                <c:pt idx="11">
                  <c:v>#N/A</c:v>
                </c:pt>
                <c:pt idx="12">
                  <c:v>#N/A</c:v>
                </c:pt>
                <c:pt idx="13">
                  <c:v>3792</c:v>
                </c:pt>
                <c:pt idx="14">
                  <c:v>#N/A</c:v>
                </c:pt>
              </c:numCache>
            </c:numRef>
          </c:val>
          <c:smooth val="0"/>
          <c:extLst>
            <c:ext xmlns:c16="http://schemas.microsoft.com/office/drawing/2014/chart" uri="{C3380CC4-5D6E-409C-BE32-E72D297353CC}">
              <c16:uniqueId val="{0000000B-5A92-4466-B85A-6318921882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877</c:v>
                </c:pt>
                <c:pt idx="1">
                  <c:v>934</c:v>
                </c:pt>
                <c:pt idx="2">
                  <c:v>1014</c:v>
                </c:pt>
              </c:numCache>
            </c:numRef>
          </c:val>
          <c:extLst>
            <c:ext xmlns:c16="http://schemas.microsoft.com/office/drawing/2014/chart" uri="{C3380CC4-5D6E-409C-BE32-E72D297353CC}">
              <c16:uniqueId val="{00000000-185C-4548-8AE3-3D169C9886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161</c:v>
                </c:pt>
                <c:pt idx="1">
                  <c:v>161</c:v>
                </c:pt>
                <c:pt idx="2">
                  <c:v>361</c:v>
                </c:pt>
              </c:numCache>
            </c:numRef>
          </c:val>
          <c:extLst>
            <c:ext xmlns:c16="http://schemas.microsoft.com/office/drawing/2014/chart" uri="{C3380CC4-5D6E-409C-BE32-E72D297353CC}">
              <c16:uniqueId val="{00000001-185C-4548-8AE3-3D169C9886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658</c:v>
                </c:pt>
                <c:pt idx="1">
                  <c:v>656</c:v>
                </c:pt>
                <c:pt idx="2">
                  <c:v>859</c:v>
                </c:pt>
              </c:numCache>
            </c:numRef>
          </c:val>
          <c:extLst>
            <c:ext xmlns:c16="http://schemas.microsoft.com/office/drawing/2014/chart" uri="{C3380CC4-5D6E-409C-BE32-E72D297353CC}">
              <c16:uniqueId val="{00000002-185C-4548-8AE3-3D169C9886C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{6A4C582F-116A-4B5D-9AD6-BCF9702FF9AF}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737-4CFD-9B78-DD3525AE4F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{9D0678CC-2AF4-49CD-8BAF-8E7AC64E6EA3}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37-4CFD-9B78-DD3525AE4F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{CE33F392-DD5E-4972-BD03-F9E6BFD958FD}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37-4CFD-9B78-DD3525AE4F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{9E9D1966-0F0E-48C2-B5B2-1BC241676FEA}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37-4CFD-9B78-DD3525AE4F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{FCC5D2B2-39CD-4724-8C2A-6521507EBC31}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37-4CFD-9B78-DD3525AE4F5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{ABDEF3A0-1007-408A-A7CE-343246655511}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737-4CFD-9B78-DD3525AE4F5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{E8ABB9D6-AA71-405C-837A-8CAFC6656367}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737-4CFD-9B78-DD3525AE4F5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{47EC14CB-6B88-4D33-8ECB-70B7F6ABCD05}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737-4CFD-9B78-DD3525AE4F5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{8EDAD446-F71E-4F33-9086-D1D4FED8FBA2}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737-4CFD-9B78-DD3525AE4F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61.8</c:v>
                </c:pt>
                <c:pt idx="16">
                  <c:v>63.4</c:v>
                </c:pt>
                <c:pt idx="24">
                  <c:v>64.7</c:v>
                </c:pt>
                <c:pt idx="32">
                  <c:v>64</c:v>
                </c:pt>
              </c:numCache>
            </c:numRef>
          </c:xVal>
          <c:yVal>
            <c:numRef>
              <c:f>公会計指標分析・財政指標組合せ分析表!$BP$51:$DC$51</c:f>
              <c:numCache>
                <c:formatCode>#,##0.0;"▲ "#,##0.0</c:formatCode>
                <c:ptCount val="40"/>
                <c:pt idx="0">
                  <c:v>150.80000000000001</c:v>
                </c:pt>
                <c:pt idx="8">
                  <c:v>136.69999999999999</c:v>
                </c:pt>
                <c:pt idx="16">
                  <c:v>115.1</c:v>
                </c:pt>
                <c:pt idx="24">
                  <c:v>100.9</c:v>
                </c:pt>
                <c:pt idx="32">
                  <c:v>80.099999999999994</c:v>
                </c:pt>
              </c:numCache>
            </c:numRef>
          </c:yVal>
          <c:smooth val="0"/>
          <c:extLst>
            <c:ext xmlns:c16="http://schemas.microsoft.com/office/drawing/2014/chart" uri="{C3380CC4-5D6E-409C-BE32-E72D297353CC}">
              <c16:uniqueId val="{00000009-8737-4CFD-9B78-DD3525AE4F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{02F26A56-11A9-4E23-9DA3-EF7DF684E7DC}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737-4CFD-9B78-DD3525AE4F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{CFC5A141-B6EB-4054-B1EC-C6F642F7CA26}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37-4CFD-9B78-DD3525AE4F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{DCAFB9FE-CF07-4871-8DDC-DB7BF811543D}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37-4CFD-9B78-DD3525AE4F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{66BD00D7-5D7C-491D-963E-AB26C032D93C}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37-4CFD-9B78-DD3525AE4F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{8793DD76-5A5A-4997-A280-B22678DE26DB}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37-4CFD-9B78-DD3525AE4F5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{20280DD4-ABEB-4CCE-9EA2-FABFB53AFB22}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737-4CFD-9B78-DD3525AE4F5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{F7989C3F-01F0-421C-80C2-23E34700604B}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737-4CFD-9B78-DD3525AE4F5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{F94F927C-C80D-4598-A90D-2E7D49421434}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737-4CFD-9B78-DD3525AE4F5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{77EA0A19-B320-4273-8C2C-3F7D052DDC13}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737-4CFD-9B78-DD3525AE4F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737-4CFD-9B78-DD3525AE4F5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{09C53037-4B80-43BC-89FE-ACA8D01554CA}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C1-4E7E-AB00-3BD2D147E3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{C8644C8B-41AF-49D9-8638-89FA6AE6EE4A}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C1-4E7E-AB00-3BD2D147E3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{231787E3-CF4D-4384-94EB-03FC9395CE50}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C1-4E7E-AB00-3BD2D147E3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{F7125E68-0FF0-44EF-B9F4-C6CB1D249F19}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C1-4E7E-AB00-3BD2D147E3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{094786E6-2D1F-49D7-8F38-2DBBA8C5812C}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C1-4E7E-AB00-3BD2D147E319}"/>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{5C74533C-8528-451D-939C-5A9A2144A92B}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C1-4E7E-AB00-3BD2D147E319}"/>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{B40ADC0A-DCB6-4DA4-A058-6139CB76EB9B}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C1-4E7E-AB00-3BD2D147E319}"/>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{DDDFBD0E-125B-48E6-9563-3AA1DA445391}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C1-4E7E-AB00-3BD2D147E31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{8535CE96-4EFA-43F8-838B-3D6F5920513F}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C1-4E7E-AB00-3BD2D147E3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18.899999999999999</c:v>
                </c:pt>
                <c:pt idx="8">
                  <c:v>19.2</c:v>
                </c:pt>
                <c:pt idx="16">
                  <c:v>18.8</c:v>
                </c:pt>
                <c:pt idx="24">
                  <c:v>18.5</c:v>
                </c:pt>
                <c:pt idx="32">
                  <c:v>17.399999999999999</c:v>
                </c:pt>
              </c:numCache>
            </c:numRef>
          </c:xVal>
          <c:yVal>
            <c:numRef>
              <c:f>公会計指標分析・財政指標組合せ分析表!$BP$73:$DC$73</c:f>
              <c:numCache>
                <c:formatCode>#,##0.0;"▲ "#,##0.0</c:formatCode>
                <c:ptCount val="40"/>
                <c:pt idx="0">
                  <c:v>150.80000000000001</c:v>
                </c:pt>
                <c:pt idx="8">
                  <c:v>136.69999999999999</c:v>
                </c:pt>
                <c:pt idx="16">
                  <c:v>115.1</c:v>
                </c:pt>
                <c:pt idx="24">
                  <c:v>100.9</c:v>
                </c:pt>
                <c:pt idx="32">
                  <c:v>80.099999999999994</c:v>
                </c:pt>
              </c:numCache>
            </c:numRef>
          </c:yVal>
          <c:smooth val="0"/>
          <c:extLst>
            <c:ext xmlns:c16="http://schemas.microsoft.com/office/drawing/2014/chart" uri="{C3380CC4-5D6E-409C-BE32-E72D297353CC}">
              <c16:uniqueId val="{00000009-0EC1-4E7E-AB00-3BD2D147E3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3390900927250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{AFE0C342-BC25-4544-A380-1B6695C2AB0A}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C1-4E7E-AB00-3BD2D147E3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{5EADF809-CD70-4D90-AF45-CCB9CFFFCF73}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C1-4E7E-AB00-3BD2D147E3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{84361A39-D0EB-4CF7-AB6F-6C96A779E694}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C1-4E7E-AB00-3BD2D147E3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{17BE2DBD-0B39-49FF-9E07-718316C44C6F}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C1-4E7E-AB00-3BD2D147E3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{9110328D-BEAE-4504-A726-5CE785775F49}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C1-4E7E-AB00-3BD2D147E319}"/>
                </c:ext>
              </c:extLst>
            </c:dLbl>
            <c:dLbl>
              <c:idx val="8"/>
              <c:layout>
                <c:manualLayout>
                  <c:x val="0"/>
                  <c:y val="-1.739614235701315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{433CA674-0E6C-4586-B82F-5D36BFC0F176}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C1-4E7E-AB00-3BD2D147E319}"/>
                </c:ext>
              </c:extLst>
            </c:dLbl>
            <c:dLbl>
              <c:idx val="16"/>
              <c:layout>
                <c:manualLayout>
                  <c:x val="0"/>
                  <c:y val="1.41591210946998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{697A5EEC-932A-40FF-80B1-E5204D9F6943}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C1-4E7E-AB00-3BD2D147E319}"/>
                </c:ext>
              </c:extLst>
            </c:dLbl>
            <c:dLbl>
              <c:idx val="24"/>
              <c:layout>
                <c:manualLayout>
                  <c:x val="0"/>
                  <c:y val="-2.71022400741965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{ADE984AF-2D72-4402-A8EF-015D4A3D63BB}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C1-4E7E-AB00-3BD2D147E31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{AFA433E9-E8D8-48C1-8694-CA69B309984C}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C1-4E7E-AB00-3BD2D147E3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EC1-4E7E-AB00-3BD2D147E319}"/>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市制施行時には</a:t>
          </a:r>
          <a:r>
            <a:rPr kumimoji="1" lang="en-US" altLang="ja-JP" sz="1300">
              <a:latin typeface="ＭＳ Ｐゴシック"/>
              <a:ea typeface="ＭＳ Ｐゴシック"/>
            </a:rPr>
            <a:t>3</a:t>
          </a:r>
          <a:r>
            <a:rPr kumimoji="1" lang="ja-JP" altLang="en-US" sz="1300">
              <a:latin typeface="ＭＳ Ｐゴシック"/>
              <a:ea typeface="ＭＳ Ｐゴシック"/>
            </a:rPr>
            <a:t>万人いた人口は、令和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月末現在</a:t>
          </a:r>
          <a:r>
            <a:rPr kumimoji="1" lang="en-US" altLang="ja-JP" sz="1300">
              <a:latin typeface="ＭＳ Ｐゴシック"/>
              <a:ea typeface="ＭＳ Ｐゴシック"/>
            </a:rPr>
            <a:t>12,437</a:t>
          </a:r>
          <a:r>
            <a:rPr kumimoji="1" lang="ja-JP" altLang="en-US" sz="1300">
              <a:latin typeface="ＭＳ Ｐゴシック"/>
              <a:ea typeface="ＭＳ Ｐゴシック"/>
            </a:rPr>
            <a:t>人、また全国平均を上回る高齢化率（令和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月末</a:t>
          </a:r>
          <a:r>
            <a:rPr kumimoji="1" lang="en-US" altLang="ja-JP" sz="1300">
              <a:latin typeface="ＭＳ Ｐゴシック"/>
              <a:ea typeface="ＭＳ Ｐゴシック"/>
            </a:rPr>
            <a:t>50.8</a:t>
          </a:r>
          <a:r>
            <a:rPr kumimoji="1" lang="ja-JP" altLang="en-US" sz="1300">
              <a:latin typeface="ＭＳ Ｐゴシック"/>
              <a:ea typeface="ＭＳ Ｐゴシック"/>
            </a:rPr>
            <a:t>％）と過疎・少子高齢化に歯止めがかからず、基幹産業である観光業・農林水産業の低迷、一次産業の後継者不足に加え、雇用場所の確保も困難な状況であり、税収が乏しいゆえに類似団体平均を大きく下回る値のまま推移している。</a:t>
          </a:r>
        </a:p>
        <a:p>
          <a:r>
            <a:rPr kumimoji="1" lang="ja-JP" altLang="en-US" sz="1300">
              <a:latin typeface="ＭＳ Ｐゴシック"/>
              <a:ea typeface="ＭＳ Ｐゴシック"/>
            </a:rPr>
            <a:t>　数値の大きな改善は今後も見込めないが、税及び税外収入を含めた債権徴収の強化や、国、県の補助事業を積極的に取り入れた地域産業の活性化に努め、財政基盤の強化に努める。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175"/>
    <xdr:sp macro="" textlink="">
      <xdr:nvSpPr>
        <xdr:cNvPr id="54" name="テキスト ボックス 53"/>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6" name="テキスト ボックス 55"/>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20320</xdr:rowOff>
    </xdr:to>
    <xdr:cxnSp macro="">
      <xdr:nvCxnSpPr>
        <xdr:cNvPr id="67" name="直線コネクタ 66"/>
        <xdr:cNvCxnSpPr/>
      </xdr:nvCxnSpPr>
      <xdr:spPr>
        <a:xfrm>
          <a:off x="4114800" y="75399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xdr:cNvCxnSpPr/>
      </xdr:nvCxnSpPr>
      <xdr:spPr>
        <a:xfrm>
          <a:off x="3225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7175"/>
    <xdr:sp macro="" textlink="">
      <xdr:nvSpPr>
        <xdr:cNvPr id="72" name="テキスト ボックス 71"/>
        <xdr:cNvSpPr txBox="1"/>
      </xdr:nvSpPr>
      <xdr:spPr>
        <a:xfrm>
          <a:off x="3733800" y="69443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7175"/>
    <xdr:sp macro="" textlink="">
      <xdr:nvSpPr>
        <xdr:cNvPr id="75" name="テキスト ボックス 74"/>
        <xdr:cNvSpPr txBox="1"/>
      </xdr:nvSpPr>
      <xdr:spPr>
        <a:xfrm>
          <a:off x="2844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167640</xdr:rowOff>
    </xdr:from>
    <xdr:to>
      <xdr:col>11</xdr:col>
      <xdr:colOff>31750</xdr:colOff>
      <xdr:row>44</xdr:row>
      <xdr:rowOff>20320</xdr:rowOff>
    </xdr:to>
    <xdr:cxnSp macro="">
      <xdr:nvCxnSpPr>
        <xdr:cNvPr id="76" name="直線コネクタ 75"/>
        <xdr:cNvCxnSpPr/>
      </xdr:nvCxnSpPr>
      <xdr:spPr>
        <a:xfrm flipV="1">
          <a:off x="1447800" y="75399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110490</xdr:rowOff>
    </xdr:from>
    <xdr:ext cx="762000" cy="257175"/>
    <xdr:sp macro="" textlink="">
      <xdr:nvSpPr>
        <xdr:cNvPr id="78" name="テキスト ボックス 77"/>
        <xdr:cNvSpPr txBox="1"/>
      </xdr:nvSpPr>
      <xdr:spPr>
        <a:xfrm>
          <a:off x="1955800" y="6968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7175"/>
    <xdr:sp macro="" textlink="">
      <xdr:nvSpPr>
        <xdr:cNvPr id="80" name="テキスト ボックス 79"/>
        <xdr:cNvSpPr txBox="1"/>
      </xdr:nvSpPr>
      <xdr:spPr>
        <a:xfrm>
          <a:off x="1066800" y="6968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113030</xdr:rowOff>
    </xdr:from>
    <xdr:ext cx="762000" cy="259080"/>
    <xdr:sp macro="" textlink="">
      <xdr:nvSpPr>
        <xdr:cNvPr id="87" name="財政力該当値テキスト"/>
        <xdr:cNvSpPr txBox="1"/>
      </xdr:nvSpPr>
      <xdr:spPr>
        <a:xfrm>
          <a:off x="504190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31750</xdr:rowOff>
    </xdr:from>
    <xdr:ext cx="736600" cy="257175"/>
    <xdr:sp macro="" textlink="">
      <xdr:nvSpPr>
        <xdr:cNvPr id="89" name="テキスト ボックス 88"/>
        <xdr:cNvSpPr txBox="1"/>
      </xdr:nvSpPr>
      <xdr:spPr>
        <a:xfrm>
          <a:off x="3733800" y="75755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31750</xdr:rowOff>
    </xdr:from>
    <xdr:ext cx="762000" cy="257175"/>
    <xdr:sp macro="" textlink="">
      <xdr:nvSpPr>
        <xdr:cNvPr id="91" name="テキスト ボックス 90"/>
        <xdr:cNvSpPr txBox="1"/>
      </xdr:nvSpPr>
      <xdr:spPr>
        <a:xfrm>
          <a:off x="2844800" y="757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31750</xdr:rowOff>
    </xdr:from>
    <xdr:ext cx="762000" cy="257175"/>
    <xdr:sp macro="" textlink="">
      <xdr:nvSpPr>
        <xdr:cNvPr id="93" name="テキスト ボックス 92"/>
        <xdr:cNvSpPr txBox="1"/>
      </xdr:nvSpPr>
      <xdr:spPr>
        <a:xfrm>
          <a:off x="1955800" y="757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55880</xdr:rowOff>
    </xdr:from>
    <xdr:ext cx="762000" cy="259080"/>
    <xdr:sp macro="" textlink="">
      <xdr:nvSpPr>
        <xdr:cNvPr id="95" name="テキスト ボックス 94"/>
        <xdr:cNvSpPr txBox="1"/>
      </xdr:nvSpPr>
      <xdr:spPr>
        <a:xfrm>
          <a:off x="1066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7" name="テキスト ボックス 96"/>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8" name="テキスト ボックス 97"/>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年度の比率は、普通交付税の大幅な増額により比率の分母となる歳入経常一般財源が増加したため、前年度から</a:t>
          </a:r>
          <a:r>
            <a:rPr kumimoji="1" lang="en-US" altLang="ja-JP" sz="1300">
              <a:latin typeface="ＭＳ Ｐゴシック"/>
              <a:ea typeface="ＭＳ Ｐゴシック"/>
            </a:rPr>
            <a:t>6.8</a:t>
          </a:r>
          <a:r>
            <a:rPr kumimoji="1" lang="ja-JP" altLang="en-US" sz="1300">
              <a:latin typeface="ＭＳ Ｐゴシック"/>
              <a:ea typeface="ＭＳ Ｐゴシック"/>
            </a:rPr>
            <a:t>ポイント減と大きく改善し、類似団体平均や全国平均とほぼ同水準となっている。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しかし、令和</a:t>
          </a:r>
          <a:r>
            <a:rPr kumimoji="1" lang="en-US" altLang="ja-JP" sz="1300">
              <a:latin typeface="ＭＳ Ｐゴシック"/>
              <a:ea typeface="ＭＳ Ｐゴシック"/>
            </a:rPr>
            <a:t>4</a:t>
          </a:r>
          <a:r>
            <a:rPr kumimoji="1" lang="ja-JP" altLang="en-US" sz="1300">
              <a:latin typeface="ＭＳ Ｐゴシック"/>
              <a:ea typeface="ＭＳ Ｐゴシック"/>
            </a:rPr>
            <a:t>年度以降は公債費の増加による義務的経費の高止まりが見込まれており、これに伴い比率の再上昇が懸念される。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公債費については繰上償還の実施を予定しているが、その他の経費についても住民・行政サービスを確保しつつ、事務事業の見直し等、行財政改革を推進し、経常経費の削減を図る。</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1" name="テキスト ボックス 110"/>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19" name="テキスト ボックス 118"/>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1" name="テキスト ボックス 120"/>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7175"/>
    <xdr:sp macro="" textlink="">
      <xdr:nvSpPr>
        <xdr:cNvPr id="126" name="財政構造の弾力性最小値テキスト"/>
        <xdr:cNvSpPr txBox="1"/>
      </xdr:nvSpPr>
      <xdr:spPr>
        <a:xfrm>
          <a:off x="5041900" y="11527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41275</xdr:rowOff>
    </xdr:from>
    <xdr:to>
      <xdr:col>23</xdr:col>
      <xdr:colOff>133350</xdr:colOff>
      <xdr:row>61</xdr:row>
      <xdr:rowOff>143510</xdr:rowOff>
    </xdr:to>
    <xdr:cxnSp macro="">
      <xdr:nvCxnSpPr>
        <xdr:cNvPr id="130" name="直線コネクタ 129"/>
        <xdr:cNvCxnSpPr/>
      </xdr:nvCxnSpPr>
      <xdr:spPr>
        <a:xfrm flipV="1">
          <a:off x="4114800" y="10328275"/>
          <a:ext cx="8382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138430</xdr:rowOff>
    </xdr:from>
    <xdr:ext cx="762000" cy="259080"/>
    <xdr:sp macro="" textlink="">
      <xdr:nvSpPr>
        <xdr:cNvPr id="131" name="財政構造の弾力性平均値テキスト"/>
        <xdr:cNvSpPr txBox="1"/>
      </xdr:nvSpPr>
      <xdr:spPr>
        <a:xfrm>
          <a:off x="504190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4445</xdr:rowOff>
    </xdr:to>
    <xdr:cxnSp macro="">
      <xdr:nvCxnSpPr>
        <xdr:cNvPr id="133" name="直線コネクタ 132"/>
        <xdr:cNvCxnSpPr/>
      </xdr:nvCxnSpPr>
      <xdr:spPr>
        <a:xfrm flipV="1">
          <a:off x="3225800" y="10601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95885</xdr:rowOff>
    </xdr:from>
    <xdr:ext cx="736600" cy="259080"/>
    <xdr:sp macro="" textlink="">
      <xdr:nvSpPr>
        <xdr:cNvPr id="135" name="テキスト ボックス 134"/>
        <xdr:cNvSpPr txBox="1"/>
      </xdr:nvSpPr>
      <xdr:spPr>
        <a:xfrm>
          <a:off x="3733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4445</xdr:rowOff>
    </xdr:from>
    <xdr:to>
      <xdr:col>15</xdr:col>
      <xdr:colOff>82550</xdr:colOff>
      <xdr:row>62</xdr:row>
      <xdr:rowOff>36195</xdr:rowOff>
    </xdr:to>
    <xdr:cxnSp macro="">
      <xdr:nvCxnSpPr>
        <xdr:cNvPr id="136" name="直線コネクタ 135"/>
        <xdr:cNvCxnSpPr/>
      </xdr:nvCxnSpPr>
      <xdr:spPr>
        <a:xfrm flipV="1">
          <a:off x="2336800" y="106343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144145</xdr:rowOff>
    </xdr:from>
    <xdr:ext cx="762000" cy="257175"/>
    <xdr:sp macro="" textlink="">
      <xdr:nvSpPr>
        <xdr:cNvPr id="138" name="テキスト ボックス 137"/>
        <xdr:cNvSpPr txBox="1"/>
      </xdr:nvSpPr>
      <xdr:spPr>
        <a:xfrm>
          <a:off x="2844800" y="10259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74930</xdr:rowOff>
    </xdr:from>
    <xdr:to>
      <xdr:col>11</xdr:col>
      <xdr:colOff>31750</xdr:colOff>
      <xdr:row>62</xdr:row>
      <xdr:rowOff>36195</xdr:rowOff>
    </xdr:to>
    <xdr:cxnSp macro="">
      <xdr:nvCxnSpPr>
        <xdr:cNvPr id="139" name="直線コネクタ 138"/>
        <xdr:cNvCxnSpPr/>
      </xdr:nvCxnSpPr>
      <xdr:spPr>
        <a:xfrm>
          <a:off x="1447800" y="1053338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116205</xdr:rowOff>
    </xdr:from>
    <xdr:ext cx="762000" cy="259080"/>
    <xdr:sp macro="" textlink="">
      <xdr:nvSpPr>
        <xdr:cNvPr id="141" name="テキスト ボックス 140"/>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83820</xdr:rowOff>
    </xdr:from>
    <xdr:ext cx="762000" cy="259080"/>
    <xdr:sp macro="" textlink="">
      <xdr:nvSpPr>
        <xdr:cNvPr id="143" name="テキスト ボックス 142"/>
        <xdr:cNvSpPr txBox="1"/>
      </xdr:nvSpPr>
      <xdr:spPr>
        <a:xfrm>
          <a:off x="1066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161925</xdr:rowOff>
    </xdr:from>
    <xdr:to>
      <xdr:col>23</xdr:col>
      <xdr:colOff>184150</xdr:colOff>
      <xdr:row>60</xdr:row>
      <xdr:rowOff>92075</xdr:rowOff>
    </xdr:to>
    <xdr:sp macro="" textlink="">
      <xdr:nvSpPr>
        <xdr:cNvPr id="149" name="楕円 148"/>
        <xdr:cNvSpPr/>
      </xdr:nvSpPr>
      <xdr:spPr>
        <a:xfrm>
          <a:off x="4902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6985</xdr:rowOff>
    </xdr:from>
    <xdr:ext cx="762000" cy="257175"/>
    <xdr:sp macro="" textlink="">
      <xdr:nvSpPr>
        <xdr:cNvPr id="150" name="財政構造の弾力性該当値テキスト"/>
        <xdr:cNvSpPr txBox="1"/>
      </xdr:nvSpPr>
      <xdr:spPr>
        <a:xfrm>
          <a:off x="5041900" y="10122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7620</xdr:rowOff>
    </xdr:from>
    <xdr:ext cx="736600" cy="257175"/>
    <xdr:sp macro="" textlink="">
      <xdr:nvSpPr>
        <xdr:cNvPr id="152" name="テキスト ボックス 151"/>
        <xdr:cNvSpPr txBox="1"/>
      </xdr:nvSpPr>
      <xdr:spPr>
        <a:xfrm>
          <a:off x="3733800" y="106375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125095</xdr:rowOff>
    </xdr:from>
    <xdr:to>
      <xdr:col>15</xdr:col>
      <xdr:colOff>133350</xdr:colOff>
      <xdr:row>62</xdr:row>
      <xdr:rowOff>55245</xdr:rowOff>
    </xdr:to>
    <xdr:sp macro="" textlink="">
      <xdr:nvSpPr>
        <xdr:cNvPr id="153" name="楕円 152"/>
        <xdr:cNvSpPr/>
      </xdr:nvSpPr>
      <xdr:spPr>
        <a:xfrm>
          <a:off x="3175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40640</xdr:rowOff>
    </xdr:from>
    <xdr:ext cx="762000" cy="257175"/>
    <xdr:sp macro="" textlink="">
      <xdr:nvSpPr>
        <xdr:cNvPr id="154" name="テキスト ボックス 153"/>
        <xdr:cNvSpPr txBox="1"/>
      </xdr:nvSpPr>
      <xdr:spPr>
        <a:xfrm>
          <a:off x="2844800" y="10670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156845</xdr:rowOff>
    </xdr:from>
    <xdr:to>
      <xdr:col>11</xdr:col>
      <xdr:colOff>82550</xdr:colOff>
      <xdr:row>62</xdr:row>
      <xdr:rowOff>86995</xdr:rowOff>
    </xdr:to>
    <xdr:sp macro="" textlink="">
      <xdr:nvSpPr>
        <xdr:cNvPr id="155" name="楕円 154"/>
        <xdr:cNvSpPr/>
      </xdr:nvSpPr>
      <xdr:spPr>
        <a:xfrm>
          <a:off x="2286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71755</xdr:rowOff>
    </xdr:from>
    <xdr:ext cx="762000" cy="259080"/>
    <xdr:sp macro="" textlink="">
      <xdr:nvSpPr>
        <xdr:cNvPr id="156" name="テキスト ボックス 155"/>
        <xdr:cNvSpPr txBox="1"/>
      </xdr:nvSpPr>
      <xdr:spPr>
        <a:xfrm>
          <a:off x="1955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24130</xdr:rowOff>
    </xdr:from>
    <xdr:to>
      <xdr:col>7</xdr:col>
      <xdr:colOff>31750</xdr:colOff>
      <xdr:row>61</xdr:row>
      <xdr:rowOff>125730</xdr:rowOff>
    </xdr:to>
    <xdr:sp macro="" textlink="">
      <xdr:nvSpPr>
        <xdr:cNvPr id="157" name="楕円 156"/>
        <xdr:cNvSpPr/>
      </xdr:nvSpPr>
      <xdr:spPr>
        <a:xfrm>
          <a:off x="1397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110490</xdr:rowOff>
    </xdr:from>
    <xdr:ext cx="762000" cy="257175"/>
    <xdr:sp macro="" textlink="">
      <xdr:nvSpPr>
        <xdr:cNvPr id="158" name="テキスト ボックス 157"/>
        <xdr:cNvSpPr txBox="1"/>
      </xdr:nvSpPr>
      <xdr:spPr>
        <a:xfrm>
          <a:off x="1066800" y="10568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[247,351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a:t>
          </a:r>
          <a:r>
            <a:rPr kumimoji="1" lang="en-US" altLang="ja-JP" sz="1300">
              <a:latin typeface="ＭＳ Ｐゴシック"/>
              <a:ea typeface="ＭＳ Ｐゴシック"/>
            </a:rPr>
            <a:t>5</a:t>
          </a:r>
          <a:r>
            <a:rPr kumimoji="1" lang="ja-JP" altLang="en-US" sz="1300">
              <a:latin typeface="ＭＳ Ｐゴシック"/>
              <a:ea typeface="ＭＳ Ｐゴシック"/>
            </a:rPr>
            <a:t>つの保育所の全てが公立であることや消防署が単独運営であることにより、類似団体に比べ職員数が多く人件費が高水準であること、また、し尿処理施設、火葬場なども広域運営ではなく単独運営であるため、指定管理委託料など物件費での支出割合が高く、類似団体を上回る要因となっている。また、人口減少により一人当たりの金額は年々増加しており、今後もこの傾向は続くことが見込まれる。</a:t>
          </a:r>
        </a:p>
        <a:p>
          <a:r>
            <a:rPr kumimoji="1" lang="ja-JP" altLang="en-US" sz="1300">
              <a:latin typeface="ＭＳ Ｐゴシック"/>
              <a:ea typeface="ＭＳ Ｐゴシック"/>
            </a:rPr>
            <a:t>　上記により、類似団体との乖離や数値の改善は困難な状況にあるが、施設統廃合・民営化を含めた事務事業の見直し、効率化に努める。</a:t>
          </a:r>
        </a:p>
      </xdr:txBody>
    </xdr:sp>
    <xdr:clientData/>
  </xdr:twoCellAnchor>
  <xdr:oneCellAnchor>
    <xdr:from>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6" name="テキスト ボックス 175"/>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8" name="テキスト ボックス 177"/>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45720</xdr:rowOff>
    </xdr:from>
    <xdr:to>
      <xdr:col>23</xdr:col>
      <xdr:colOff>133350</xdr:colOff>
      <xdr:row>83</xdr:row>
      <xdr:rowOff>67945</xdr:rowOff>
    </xdr:to>
    <xdr:cxnSp macro="">
      <xdr:nvCxnSpPr>
        <xdr:cNvPr id="192" name="直線コネクタ 191"/>
        <xdr:cNvCxnSpPr/>
      </xdr:nvCxnSpPr>
      <xdr:spPr>
        <a:xfrm>
          <a:off x="4114800" y="142760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123190</xdr:rowOff>
    </xdr:from>
    <xdr:ext cx="762000" cy="257175"/>
    <xdr:sp macro="" textlink="">
      <xdr:nvSpPr>
        <xdr:cNvPr id="193" name="人件費・物件費等の状況平均値テキスト"/>
        <xdr:cNvSpPr txBox="1"/>
      </xdr:nvSpPr>
      <xdr:spPr>
        <a:xfrm>
          <a:off x="5041900" y="140106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26670</xdr:rowOff>
    </xdr:from>
    <xdr:to>
      <xdr:col>19</xdr:col>
      <xdr:colOff>133350</xdr:colOff>
      <xdr:row>83</xdr:row>
      <xdr:rowOff>45720</xdr:rowOff>
    </xdr:to>
    <xdr:cxnSp macro="">
      <xdr:nvCxnSpPr>
        <xdr:cNvPr id="195" name="直線コネクタ 194"/>
        <xdr:cNvCxnSpPr/>
      </xdr:nvCxnSpPr>
      <xdr:spPr>
        <a:xfrm>
          <a:off x="3225800" y="14257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9080"/>
    <xdr:sp macro="" textlink="">
      <xdr:nvSpPr>
        <xdr:cNvPr id="197" name="テキスト ボックス 196"/>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10795</xdr:rowOff>
    </xdr:from>
    <xdr:to>
      <xdr:col>15</xdr:col>
      <xdr:colOff>82550</xdr:colOff>
      <xdr:row>83</xdr:row>
      <xdr:rowOff>26670</xdr:rowOff>
    </xdr:to>
    <xdr:cxnSp macro="">
      <xdr:nvCxnSpPr>
        <xdr:cNvPr id="198" name="直線コネクタ 197"/>
        <xdr:cNvCxnSpPr/>
      </xdr:nvCxnSpPr>
      <xdr:spPr>
        <a:xfrm>
          <a:off x="2336800" y="142411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161925</xdr:rowOff>
    </xdr:from>
    <xdr:ext cx="762000" cy="259080"/>
    <xdr:sp macro="" textlink="">
      <xdr:nvSpPr>
        <xdr:cNvPr id="200" name="テキスト ボックス 199"/>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158115</xdr:rowOff>
    </xdr:from>
    <xdr:to>
      <xdr:col>11</xdr:col>
      <xdr:colOff>31750</xdr:colOff>
      <xdr:row>83</xdr:row>
      <xdr:rowOff>10795</xdr:rowOff>
    </xdr:to>
    <xdr:cxnSp macro="">
      <xdr:nvCxnSpPr>
        <xdr:cNvPr id="201" name="直線コネクタ 200"/>
        <xdr:cNvCxnSpPr/>
      </xdr:nvCxnSpPr>
      <xdr:spPr>
        <a:xfrm>
          <a:off x="1447800" y="14217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37465</xdr:rowOff>
    </xdr:from>
    <xdr:to>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149225</xdr:rowOff>
    </xdr:from>
    <xdr:ext cx="762000" cy="259080"/>
    <xdr:sp macro="" textlink="">
      <xdr:nvSpPr>
        <xdr:cNvPr id="203" name="テキスト ボックス 202"/>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140970</xdr:rowOff>
    </xdr:from>
    <xdr:ext cx="762000" cy="259080"/>
    <xdr:sp macro="" textlink="">
      <xdr:nvSpPr>
        <xdr:cNvPr id="205" name="テキスト ボックス 204"/>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17780</xdr:rowOff>
    </xdr:from>
    <xdr:to>
      <xdr:col>23</xdr:col>
      <xdr:colOff>184150</xdr:colOff>
      <xdr:row>83</xdr:row>
      <xdr:rowOff>118745</xdr:rowOff>
    </xdr:to>
    <xdr:sp macro="" textlink="">
      <xdr:nvSpPr>
        <xdr:cNvPr id="211" name="楕円 210"/>
        <xdr:cNvSpPr/>
      </xdr:nvSpPr>
      <xdr:spPr>
        <a:xfrm>
          <a:off x="490220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160655</xdr:rowOff>
    </xdr:from>
    <xdr:ext cx="762000" cy="259080"/>
    <xdr:sp macro="" textlink="">
      <xdr:nvSpPr>
        <xdr:cNvPr id="212" name="人件費・物件費等の状況該当値テキスト"/>
        <xdr:cNvSpPr txBox="1"/>
      </xdr:nvSpPr>
      <xdr:spPr>
        <a:xfrm>
          <a:off x="50419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166370</xdr:rowOff>
    </xdr:from>
    <xdr:to>
      <xdr:col>19</xdr:col>
      <xdr:colOff>184150</xdr:colOff>
      <xdr:row>83</xdr:row>
      <xdr:rowOff>96520</xdr:rowOff>
    </xdr:to>
    <xdr:sp macro="" textlink="">
      <xdr:nvSpPr>
        <xdr:cNvPr id="213" name="楕円 212"/>
        <xdr:cNvSpPr/>
      </xdr:nvSpPr>
      <xdr:spPr>
        <a:xfrm>
          <a:off x="40640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81280</xdr:rowOff>
    </xdr:from>
    <xdr:ext cx="736600" cy="259080"/>
    <xdr:sp macro="" textlink="">
      <xdr:nvSpPr>
        <xdr:cNvPr id="214" name="テキスト ボックス 213"/>
        <xdr:cNvSpPr txBox="1"/>
      </xdr:nvSpPr>
      <xdr:spPr>
        <a:xfrm>
          <a:off x="3733800" y="1431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236,495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147320</xdr:rowOff>
    </xdr:from>
    <xdr:to>
      <xdr:col>15</xdr:col>
      <xdr:colOff>133350</xdr:colOff>
      <xdr:row>83</xdr:row>
      <xdr:rowOff>77470</xdr:rowOff>
    </xdr:to>
    <xdr:sp macro="" textlink="">
      <xdr:nvSpPr>
        <xdr:cNvPr id="215" name="楕円 214"/>
        <xdr:cNvSpPr/>
      </xdr:nvSpPr>
      <xdr:spPr>
        <a:xfrm>
          <a:off x="31750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62230</xdr:rowOff>
    </xdr:from>
    <xdr:ext cx="762000" cy="259080"/>
    <xdr:sp macro="" textlink="">
      <xdr:nvSpPr>
        <xdr:cNvPr id="216" name="テキスト ボックス 215"/>
        <xdr:cNvSpPr txBox="1"/>
      </xdr:nvSpPr>
      <xdr:spPr>
        <a:xfrm>
          <a:off x="2844800" y="1429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132080</xdr:rowOff>
    </xdr:from>
    <xdr:to>
      <xdr:col>11</xdr:col>
      <xdr:colOff>82550</xdr:colOff>
      <xdr:row>83</xdr:row>
      <xdr:rowOff>61595</xdr:rowOff>
    </xdr:to>
    <xdr:sp macro="" textlink="">
      <xdr:nvSpPr>
        <xdr:cNvPr id="217" name="楕円 216"/>
        <xdr:cNvSpPr/>
      </xdr:nvSpPr>
      <xdr:spPr>
        <a:xfrm>
          <a:off x="2286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46355</xdr:rowOff>
    </xdr:from>
    <xdr:ext cx="762000" cy="259080"/>
    <xdr:sp macro="" textlink="">
      <xdr:nvSpPr>
        <xdr:cNvPr id="218" name="テキスト ボックス 217"/>
        <xdr:cNvSpPr txBox="1"/>
      </xdr:nvSpPr>
      <xdr:spPr>
        <a:xfrm>
          <a:off x="1955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219,060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107315</xdr:rowOff>
    </xdr:from>
    <xdr:to>
      <xdr:col>7</xdr:col>
      <xdr:colOff>31750</xdr:colOff>
      <xdr:row>83</xdr:row>
      <xdr:rowOff>37465</xdr:rowOff>
    </xdr:to>
    <xdr:sp macro="" textlink="">
      <xdr:nvSpPr>
        <xdr:cNvPr id="219" name="楕円 218"/>
        <xdr:cNvSpPr/>
      </xdr:nvSpPr>
      <xdr:spPr>
        <a:xfrm>
          <a:off x="13970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22225</xdr:rowOff>
    </xdr:from>
    <xdr:ext cx="762000" cy="258445"/>
    <xdr:sp macro="" textlink="">
      <xdr:nvSpPr>
        <xdr:cNvPr id="220" name="テキスト ボックス 219"/>
        <xdr:cNvSpPr txBox="1"/>
      </xdr:nvSpPr>
      <xdr:spPr>
        <a:xfrm>
          <a:off x="1066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3" name="テキスト ボックス 222"/>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令和元年度に退職者と新規採用職員との職員構成の変動が大きかったことなどが要因で指数は</a:t>
          </a:r>
          <a:r>
            <a:rPr kumimoji="1" lang="en-US" altLang="ja-JP" sz="1300">
              <a:latin typeface="ＭＳ Ｐゴシック"/>
              <a:ea typeface="ＭＳ Ｐゴシック"/>
            </a:rPr>
            <a:t>96%</a:t>
          </a:r>
          <a:r>
            <a:rPr kumimoji="1" lang="ja-JP" altLang="en-US" sz="1300">
              <a:latin typeface="ＭＳ Ｐゴシック"/>
              <a:ea typeface="ＭＳ Ｐゴシック"/>
            </a:rPr>
            <a:t>台になり、以降もほぼ同水準で類似団体平均を下回ったまま推移している。</a:t>
          </a:r>
        </a:p>
        <a:p>
          <a:r>
            <a:rPr kumimoji="1" lang="ja-JP" altLang="en-US" sz="1300">
              <a:latin typeface="ＭＳ Ｐゴシック"/>
              <a:ea typeface="ＭＳ Ｐゴシック"/>
            </a:rPr>
            <a:t>　今後も引き続き、人勧や国基準に沿った給与改定や手当の見直し等を行うとともに、他団体の動向にも注視し、各種手当の総点検を行うなど、より一層の給与適正化に努める。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37" name="テキスト ボックス 236"/>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39" name="テキスト ボックス 238"/>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7" name="テキスト ボックス 246"/>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7175"/>
    <xdr:sp macro="" textlink="">
      <xdr:nvSpPr>
        <xdr:cNvPr id="250" name="給与水準   （国との比較）最小値テキスト"/>
        <xdr:cNvSpPr txBox="1"/>
      </xdr:nvSpPr>
      <xdr:spPr>
        <a:xfrm>
          <a:off x="17106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7175"/>
    <xdr:sp macro="" textlink="">
      <xdr:nvSpPr>
        <xdr:cNvPr id="252" name="給与水準   （国との比較）最大値テキスト"/>
        <xdr:cNvSpPr txBox="1"/>
      </xdr:nvSpPr>
      <xdr:spPr>
        <a:xfrm>
          <a:off x="17106900" y="13450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58420</xdr:rowOff>
    </xdr:from>
    <xdr:to>
      <xdr:col>81</xdr:col>
      <xdr:colOff>44450</xdr:colOff>
      <xdr:row>85</xdr:row>
      <xdr:rowOff>58420</xdr:rowOff>
    </xdr:to>
    <xdr:cxnSp macro="">
      <xdr:nvCxnSpPr>
        <xdr:cNvPr id="254" name="直線コネクタ 253"/>
        <xdr:cNvCxnSpPr/>
      </xdr:nvCxnSpPr>
      <xdr:spPr>
        <a:xfrm>
          <a:off x="16179800" y="14631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154940</xdr:rowOff>
    </xdr:from>
    <xdr:ext cx="762000" cy="257175"/>
    <xdr:sp macro="" textlink="">
      <xdr:nvSpPr>
        <xdr:cNvPr id="255" name="給与水準   （国との比較）平均値テキスト"/>
        <xdr:cNvSpPr txBox="1"/>
      </xdr:nvSpPr>
      <xdr:spPr>
        <a:xfrm>
          <a:off x="17106900" y="147281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45085</xdr:rowOff>
    </xdr:from>
    <xdr:to>
      <xdr:col>77</xdr:col>
      <xdr:colOff>44450</xdr:colOff>
      <xdr:row>85</xdr:row>
      <xdr:rowOff>58420</xdr:rowOff>
    </xdr:to>
    <xdr:cxnSp macro="">
      <xdr:nvCxnSpPr>
        <xdr:cNvPr id="257" name="直線コネクタ 256"/>
        <xdr:cNvCxnSpPr/>
      </xdr:nvCxnSpPr>
      <xdr:spPr>
        <a:xfrm>
          <a:off x="15290800" y="14618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110490</xdr:rowOff>
    </xdr:from>
    <xdr:ext cx="736600" cy="257175"/>
    <xdr:sp macro="" textlink="">
      <xdr:nvSpPr>
        <xdr:cNvPr id="259" name="テキスト ボックス 258"/>
        <xdr:cNvSpPr txBox="1"/>
      </xdr:nvSpPr>
      <xdr:spPr>
        <a:xfrm>
          <a:off x="15798800" y="14855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45085</xdr:rowOff>
    </xdr:from>
    <xdr:to>
      <xdr:col>72</xdr:col>
      <xdr:colOff>203200</xdr:colOff>
      <xdr:row>86</xdr:row>
      <xdr:rowOff>48260</xdr:rowOff>
    </xdr:to>
    <xdr:cxnSp macro="">
      <xdr:nvCxnSpPr>
        <xdr:cNvPr id="260" name="直線コネクタ 259"/>
        <xdr:cNvCxnSpPr/>
      </xdr:nvCxnSpPr>
      <xdr:spPr>
        <a:xfrm flipV="1">
          <a:off x="14401800" y="1461833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123825</xdr:rowOff>
    </xdr:from>
    <xdr:ext cx="762000" cy="257175"/>
    <xdr:sp macro="" textlink="">
      <xdr:nvSpPr>
        <xdr:cNvPr id="262" name="テキスト ボックス 261"/>
        <xdr:cNvSpPr txBox="1"/>
      </xdr:nvSpPr>
      <xdr:spPr>
        <a:xfrm>
          <a:off x="1490980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48260</xdr:rowOff>
    </xdr:to>
    <xdr:cxnSp macro="">
      <xdr:nvCxnSpPr>
        <xdr:cNvPr id="263" name="直線コネクタ 262"/>
        <xdr:cNvCxnSpPr/>
      </xdr:nvCxnSpPr>
      <xdr:spPr>
        <a:xfrm>
          <a:off x="13512800" y="1476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110490</xdr:rowOff>
    </xdr:from>
    <xdr:ext cx="762000" cy="257175"/>
    <xdr:sp macro="" textlink="">
      <xdr:nvSpPr>
        <xdr:cNvPr id="265" name="テキスト ボックス 264"/>
        <xdr:cNvSpPr txBox="1"/>
      </xdr:nvSpPr>
      <xdr:spPr>
        <a:xfrm>
          <a:off x="14020800" y="14855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7175"/>
    <xdr:sp macro="" textlink="">
      <xdr:nvSpPr>
        <xdr:cNvPr id="267" name="テキスト ボックス 266"/>
        <xdr:cNvSpPr txBox="1"/>
      </xdr:nvSpPr>
      <xdr:spPr>
        <a:xfrm>
          <a:off x="1313180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73" name="楕円 272"/>
        <xdr:cNvSpPr/>
      </xdr:nvSpPr>
      <xdr:spPr>
        <a:xfrm>
          <a:off x="169672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24130</xdr:rowOff>
    </xdr:from>
    <xdr:ext cx="762000" cy="259080"/>
    <xdr:sp macro="" textlink="">
      <xdr:nvSpPr>
        <xdr:cNvPr id="274" name="給与水準   （国との比較）該当値テキスト"/>
        <xdr:cNvSpPr txBox="1"/>
      </xdr:nvSpPr>
      <xdr:spPr>
        <a:xfrm>
          <a:off x="17106900" y="1442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7620</xdr:rowOff>
    </xdr:from>
    <xdr:to>
      <xdr:col>77</xdr:col>
      <xdr:colOff>95250</xdr:colOff>
      <xdr:row>85</xdr:row>
      <xdr:rowOff>109220</xdr:rowOff>
    </xdr:to>
    <xdr:sp macro="" textlink="">
      <xdr:nvSpPr>
        <xdr:cNvPr id="275" name="楕円 274"/>
        <xdr:cNvSpPr/>
      </xdr:nvSpPr>
      <xdr:spPr>
        <a:xfrm>
          <a:off x="16129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119380</xdr:rowOff>
    </xdr:from>
    <xdr:ext cx="736600" cy="259080"/>
    <xdr:sp macro="" textlink="">
      <xdr:nvSpPr>
        <xdr:cNvPr id="276" name="テキスト ボックス 275"/>
        <xdr:cNvSpPr txBox="1"/>
      </xdr:nvSpPr>
      <xdr:spPr>
        <a:xfrm>
          <a:off x="15798800" y="1434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166370</xdr:rowOff>
    </xdr:from>
    <xdr:to>
      <xdr:col>73</xdr:col>
      <xdr:colOff>44450</xdr:colOff>
      <xdr:row>85</xdr:row>
      <xdr:rowOff>95885</xdr:rowOff>
    </xdr:to>
    <xdr:sp macro="" textlink="">
      <xdr:nvSpPr>
        <xdr:cNvPr id="277" name="楕円 276"/>
        <xdr:cNvSpPr/>
      </xdr:nvSpPr>
      <xdr:spPr>
        <a:xfrm>
          <a:off x="152400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106045</xdr:rowOff>
    </xdr:from>
    <xdr:ext cx="762000" cy="259080"/>
    <xdr:sp macro="" textlink="">
      <xdr:nvSpPr>
        <xdr:cNvPr id="278" name="テキスト ボックス 277"/>
        <xdr:cNvSpPr txBox="1"/>
      </xdr:nvSpPr>
      <xdr:spPr>
        <a:xfrm>
          <a:off x="14909800" y="1433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168910</xdr:rowOff>
    </xdr:from>
    <xdr:to>
      <xdr:col>68</xdr:col>
      <xdr:colOff>203200</xdr:colOff>
      <xdr:row>86</xdr:row>
      <xdr:rowOff>99060</xdr:rowOff>
    </xdr:to>
    <xdr:sp macro="" textlink="">
      <xdr:nvSpPr>
        <xdr:cNvPr id="279" name="楕円 278"/>
        <xdr:cNvSpPr/>
      </xdr:nvSpPr>
      <xdr:spPr>
        <a:xfrm>
          <a:off x="14351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109220</xdr:rowOff>
    </xdr:from>
    <xdr:ext cx="762000" cy="257175"/>
    <xdr:sp macro="" textlink="">
      <xdr:nvSpPr>
        <xdr:cNvPr id="280" name="テキスト ボックス 279"/>
        <xdr:cNvSpPr txBox="1"/>
      </xdr:nvSpPr>
      <xdr:spPr>
        <a:xfrm>
          <a:off x="14020800" y="14511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81" name="楕円 280"/>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82" name="テキスト ボックス 281"/>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4" name="テキスト ボックス 283"/>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5" name="テキスト ボックス 284"/>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職員数は減少傾向にあるが、類似団体平均を大きく上回っている要因として、市内に私立幼稚園が</a:t>
          </a:r>
          <a:r>
            <a:rPr kumimoji="1" lang="en-US" altLang="ja-JP" sz="1300">
              <a:latin typeface="ＭＳ Ｐゴシック"/>
              <a:ea typeface="ＭＳ Ｐゴシック"/>
            </a:rPr>
            <a:t>1</a:t>
          </a:r>
          <a:r>
            <a:rPr kumimoji="1" lang="ja-JP" altLang="en-US" sz="1300">
              <a:latin typeface="ＭＳ Ｐゴシック"/>
              <a:ea typeface="ＭＳ Ｐゴシック"/>
            </a:rPr>
            <a:t>園あるものの公立保育園</a:t>
          </a:r>
          <a:r>
            <a:rPr kumimoji="1" lang="en-US" altLang="ja-JP" sz="1300">
              <a:latin typeface="ＭＳ Ｐゴシック"/>
              <a:ea typeface="ＭＳ Ｐゴシック"/>
            </a:rPr>
            <a:t>5</a:t>
          </a:r>
          <a:r>
            <a:rPr kumimoji="1" lang="ja-JP" altLang="en-US" sz="1300">
              <a:latin typeface="ＭＳ Ｐゴシック"/>
              <a:ea typeface="ＭＳ Ｐゴシック"/>
            </a:rPr>
            <a:t>園を市営で運営していること、また、消防署も複数の市町村による広域設置ではなく、単独で運営していることなどが挙げられる。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減少に伴い数値は今後も増加推移することが見込まれ、数値の改善は困難な状況にあるが、職員の定員管理の適正化について継続的に取り組むほか、今後も住民・行政サービスを確保しつつ、施設統廃合・民営化を含めた事務事業の見直し、効率化に努める。</a:t>
          </a:r>
        </a:p>
      </xdr:txBody>
    </xdr:sp>
    <xdr:clientData/>
  </xdr:twoCellAnchor>
  <xdr:oneCellAnchor>
    <xdr:from>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8" name="テキスト ボックス 297"/>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08" name="テキスト ボックス 307"/>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0" name="テキスト ボックス 309"/>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103505</xdr:rowOff>
    </xdr:from>
    <xdr:to>
      <xdr:col>81</xdr:col>
      <xdr:colOff>44450</xdr:colOff>
      <xdr:row>64</xdr:row>
      <xdr:rowOff>157480</xdr:rowOff>
    </xdr:to>
    <xdr:cxnSp macro="">
      <xdr:nvCxnSpPr>
        <xdr:cNvPr id="319" name="直線コネクタ 318"/>
        <xdr:cNvCxnSpPr/>
      </xdr:nvCxnSpPr>
      <xdr:spPr>
        <a:xfrm>
          <a:off x="16179800" y="110763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140335</xdr:rowOff>
    </xdr:from>
    <xdr:ext cx="762000" cy="259080"/>
    <xdr:sp macro="" textlink="">
      <xdr:nvSpPr>
        <xdr:cNvPr id="320" name="定員管理の状況平均値テキスト"/>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79375</xdr:rowOff>
    </xdr:from>
    <xdr:to>
      <xdr:col>77</xdr:col>
      <xdr:colOff>44450</xdr:colOff>
      <xdr:row>64</xdr:row>
      <xdr:rowOff>103505</xdr:rowOff>
    </xdr:to>
    <xdr:cxnSp macro="">
      <xdr:nvCxnSpPr>
        <xdr:cNvPr id="322" name="直線コネクタ 321"/>
        <xdr:cNvCxnSpPr/>
      </xdr:nvCxnSpPr>
      <xdr:spPr>
        <a:xfrm>
          <a:off x="15290800" y="110521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6600" cy="259080"/>
    <xdr:sp macro="" textlink="">
      <xdr:nvSpPr>
        <xdr:cNvPr id="324" name="テキスト ボックス 323"/>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60325</xdr:rowOff>
    </xdr:from>
    <xdr:to>
      <xdr:col>72</xdr:col>
      <xdr:colOff>203200</xdr:colOff>
      <xdr:row>64</xdr:row>
      <xdr:rowOff>79375</xdr:rowOff>
    </xdr:to>
    <xdr:cxnSp macro="">
      <xdr:nvCxnSpPr>
        <xdr:cNvPr id="325" name="直線コネクタ 324"/>
        <xdr:cNvCxnSpPr/>
      </xdr:nvCxnSpPr>
      <xdr:spPr>
        <a:xfrm>
          <a:off x="14401800" y="11033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75565</xdr:rowOff>
    </xdr:from>
    <xdr:to>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59080"/>
    <xdr:sp macro="" textlink="">
      <xdr:nvSpPr>
        <xdr:cNvPr id="327" name="テキスト ボックス 326"/>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31115</xdr:rowOff>
    </xdr:from>
    <xdr:to>
      <xdr:col>68</xdr:col>
      <xdr:colOff>152400</xdr:colOff>
      <xdr:row>64</xdr:row>
      <xdr:rowOff>60325</xdr:rowOff>
    </xdr:to>
    <xdr:cxnSp macro="">
      <xdr:nvCxnSpPr>
        <xdr:cNvPr id="328" name="直線コネクタ 327"/>
        <xdr:cNvCxnSpPr/>
      </xdr:nvCxnSpPr>
      <xdr:spPr>
        <a:xfrm>
          <a:off x="13512800" y="110039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59080"/>
    <xdr:sp macro="" textlink="">
      <xdr:nvSpPr>
        <xdr:cNvPr id="330" name="テキスト ボックス 329"/>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59080"/>
    <xdr:sp macro="" textlink="">
      <xdr:nvSpPr>
        <xdr:cNvPr id="332" name="テキスト ボックス 331"/>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3" name="テキスト ボックス 332"/>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4" name="テキスト ボックス 333"/>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5" name="テキスト ボックス 334"/>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6" name="テキスト ボックス 335"/>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7" name="テキスト ボックス 336"/>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106680</xdr:rowOff>
    </xdr:from>
    <xdr:to>
      <xdr:col>81</xdr:col>
      <xdr:colOff>95250</xdr:colOff>
      <xdr:row>65</xdr:row>
      <xdr:rowOff>36830</xdr:rowOff>
    </xdr:to>
    <xdr:sp macro="" textlink="">
      <xdr:nvSpPr>
        <xdr:cNvPr id="338" name="楕円 337"/>
        <xdr:cNvSpPr/>
      </xdr:nvSpPr>
      <xdr:spPr>
        <a:xfrm>
          <a:off x="16967200" y="110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78740</xdr:rowOff>
    </xdr:from>
    <xdr:ext cx="762000" cy="259080"/>
    <xdr:sp macro="" textlink="">
      <xdr:nvSpPr>
        <xdr:cNvPr id="339" name="定員管理の状況該当値テキスト"/>
        <xdr:cNvSpPr txBox="1"/>
      </xdr:nvSpPr>
      <xdr:spPr>
        <a:xfrm>
          <a:off x="171069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52705</xdr:rowOff>
    </xdr:from>
    <xdr:to>
      <xdr:col>77</xdr:col>
      <xdr:colOff>95250</xdr:colOff>
      <xdr:row>64</xdr:row>
      <xdr:rowOff>154940</xdr:rowOff>
    </xdr:to>
    <xdr:sp macro="" textlink="">
      <xdr:nvSpPr>
        <xdr:cNvPr id="340" name="楕円 339"/>
        <xdr:cNvSpPr/>
      </xdr:nvSpPr>
      <xdr:spPr>
        <a:xfrm>
          <a:off x="16129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139065</xdr:rowOff>
    </xdr:from>
    <xdr:ext cx="736600" cy="259080"/>
    <xdr:sp macro="" textlink="">
      <xdr:nvSpPr>
        <xdr:cNvPr id="341" name="テキスト ボックス 340"/>
        <xdr:cNvSpPr txBox="1"/>
      </xdr:nvSpPr>
      <xdr:spPr>
        <a:xfrm>
          <a:off x="15798800" y="11111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29210</xdr:rowOff>
    </xdr:from>
    <xdr:to>
      <xdr:col>73</xdr:col>
      <xdr:colOff>44450</xdr:colOff>
      <xdr:row>64</xdr:row>
      <xdr:rowOff>130175</xdr:rowOff>
    </xdr:to>
    <xdr:sp macro="" textlink="">
      <xdr:nvSpPr>
        <xdr:cNvPr id="342" name="楕円 341"/>
        <xdr:cNvSpPr/>
      </xdr:nvSpPr>
      <xdr:spPr>
        <a:xfrm>
          <a:off x="15240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114935</xdr:rowOff>
    </xdr:from>
    <xdr:ext cx="762000" cy="259080"/>
    <xdr:sp macro="" textlink="">
      <xdr:nvSpPr>
        <xdr:cNvPr id="343" name="テキスト ボックス 342"/>
        <xdr:cNvSpPr txBox="1"/>
      </xdr:nvSpPr>
      <xdr:spPr>
        <a:xfrm>
          <a:off x="149098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9525</xdr:rowOff>
    </xdr:from>
    <xdr:to>
      <xdr:col>68</xdr:col>
      <xdr:colOff>203200</xdr:colOff>
      <xdr:row>64</xdr:row>
      <xdr:rowOff>111125</xdr:rowOff>
    </xdr:to>
    <xdr:sp macro="" textlink="">
      <xdr:nvSpPr>
        <xdr:cNvPr id="344" name="楕円 343"/>
        <xdr:cNvSpPr/>
      </xdr:nvSpPr>
      <xdr:spPr>
        <a:xfrm>
          <a:off x="14351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95885</xdr:rowOff>
    </xdr:from>
    <xdr:ext cx="762000" cy="259080"/>
    <xdr:sp macro="" textlink="">
      <xdr:nvSpPr>
        <xdr:cNvPr id="345" name="テキスト ボックス 344"/>
        <xdr:cNvSpPr txBox="1"/>
      </xdr:nvSpPr>
      <xdr:spPr>
        <a:xfrm>
          <a:off x="14020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151765</xdr:rowOff>
    </xdr:from>
    <xdr:to>
      <xdr:col>64</xdr:col>
      <xdr:colOff>152400</xdr:colOff>
      <xdr:row>64</xdr:row>
      <xdr:rowOff>81915</xdr:rowOff>
    </xdr:to>
    <xdr:sp macro="" textlink="">
      <xdr:nvSpPr>
        <xdr:cNvPr id="346" name="楕円 345"/>
        <xdr:cNvSpPr/>
      </xdr:nvSpPr>
      <xdr:spPr>
        <a:xfrm>
          <a:off x="13462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66675</xdr:rowOff>
    </xdr:from>
    <xdr:ext cx="762000" cy="257175"/>
    <xdr:sp macro="" textlink="">
      <xdr:nvSpPr>
        <xdr:cNvPr id="347" name="テキスト ボックス 346"/>
        <xdr:cNvSpPr txBox="1"/>
      </xdr:nvSpPr>
      <xdr:spPr>
        <a:xfrm>
          <a:off x="13131800" y="11039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0" name="テキスト ボックス 349"/>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年度決算で</a:t>
          </a:r>
          <a:r>
            <a:rPr kumimoji="1" lang="en-US" altLang="ja-JP" sz="1300">
              <a:latin typeface="ＭＳ Ｐゴシック"/>
              <a:ea typeface="ＭＳ Ｐゴシック"/>
            </a:rPr>
            <a:t>18%</a:t>
          </a:r>
          <a:r>
            <a:rPr kumimoji="1" lang="ja-JP" altLang="en-US" sz="1300">
              <a:latin typeface="ＭＳ Ｐゴシック"/>
              <a:ea typeface="ＭＳ Ｐゴシック"/>
            </a:rPr>
            <a:t>を超えて起債許可団体となっていたが、令和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a:t>
          </a:r>
          <a:r>
            <a:rPr kumimoji="1" lang="en-US" altLang="ja-JP" sz="1300">
              <a:latin typeface="ＭＳ Ｐゴシック"/>
              <a:ea typeface="ＭＳ Ｐゴシック"/>
            </a:rPr>
            <a:t>5</a:t>
          </a:r>
          <a:r>
            <a:rPr kumimoji="1" lang="ja-JP" altLang="en-US" sz="1300">
              <a:latin typeface="ＭＳ Ｐゴシック"/>
              <a:ea typeface="ＭＳ Ｐゴシック"/>
            </a:rPr>
            <a:t>年ぶりに</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現状の財政見通しでは、普通交付税の増額や公債費に係る交付税算入額の増などによって、今後数年間は</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を下回ったまま推移していく想定であるが、令和</a:t>
          </a:r>
          <a:r>
            <a:rPr kumimoji="1" lang="en-US" altLang="ja-JP" sz="1300">
              <a:latin typeface="ＭＳ Ｐゴシック"/>
              <a:ea typeface="ＭＳ Ｐゴシック"/>
            </a:rPr>
            <a:t>4</a:t>
          </a:r>
          <a:r>
            <a:rPr kumimoji="1" lang="ja-JP" altLang="en-US" sz="1300">
              <a:latin typeface="ＭＳ Ｐゴシック"/>
              <a:ea typeface="ＭＳ Ｐゴシック"/>
            </a:rPr>
            <a:t>年度以降は公債費が増額推移していくため、比率の再上昇も懸念される。</a:t>
          </a:r>
        </a:p>
        <a:p>
          <a:r>
            <a:rPr kumimoji="1" lang="ja-JP" altLang="en-US" sz="1300">
              <a:latin typeface="ＭＳ Ｐゴシック"/>
              <a:ea typeface="ＭＳ Ｐゴシック"/>
            </a:rPr>
            <a:t>　引き続き</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を下回った状態を維持するため、令和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年度に繰上償還の実施を予定しており、これにより財政の健全化を推進する。</a:t>
          </a: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7" name="テキスト ボックス 366"/>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9" name="テキスト ボックス 368"/>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1" name="テキスト ボックス 370"/>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7175"/>
    <xdr:sp macro="" textlink="">
      <xdr:nvSpPr>
        <xdr:cNvPr id="379" name="公債費負担の状況最大値テキスト"/>
        <xdr:cNvSpPr txBox="1"/>
      </xdr:nvSpPr>
      <xdr:spPr>
        <a:xfrm>
          <a:off x="17106900" y="5827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15240</xdr:rowOff>
    </xdr:from>
    <xdr:to>
      <xdr:col>81</xdr:col>
      <xdr:colOff>44450</xdr:colOff>
      <xdr:row>38</xdr:row>
      <xdr:rowOff>37465</xdr:rowOff>
    </xdr:to>
    <xdr:cxnSp macro="">
      <xdr:nvCxnSpPr>
        <xdr:cNvPr id="381" name="直線コネクタ 380"/>
        <xdr:cNvCxnSpPr/>
      </xdr:nvCxnSpPr>
      <xdr:spPr>
        <a:xfrm flipV="1">
          <a:off x="16179800" y="65303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153035</xdr:rowOff>
    </xdr:from>
    <xdr:ext cx="762000" cy="259080"/>
    <xdr:sp macro="" textlink="">
      <xdr:nvSpPr>
        <xdr:cNvPr id="382"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37465</xdr:rowOff>
    </xdr:from>
    <xdr:to>
      <xdr:col>77</xdr:col>
      <xdr:colOff>44450</xdr:colOff>
      <xdr:row>38</xdr:row>
      <xdr:rowOff>43815</xdr:rowOff>
    </xdr:to>
    <xdr:cxnSp macro="">
      <xdr:nvCxnSpPr>
        <xdr:cNvPr id="384" name="直線コネクタ 383"/>
        <xdr:cNvCxnSpPr/>
      </xdr:nvCxnSpPr>
      <xdr:spPr>
        <a:xfrm flipV="1">
          <a:off x="15290800" y="65525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143510</xdr:rowOff>
    </xdr:from>
    <xdr:to>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83185</xdr:rowOff>
    </xdr:from>
    <xdr:ext cx="736600" cy="259080"/>
    <xdr:sp macro="" textlink="">
      <xdr:nvSpPr>
        <xdr:cNvPr id="386" name="テキスト ボックス 385"/>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43815</xdr:rowOff>
    </xdr:from>
    <xdr:to>
      <xdr:col>72</xdr:col>
      <xdr:colOff>203200</xdr:colOff>
      <xdr:row>38</xdr:row>
      <xdr:rowOff>52070</xdr:rowOff>
    </xdr:to>
    <xdr:cxnSp macro="">
      <xdr:nvCxnSpPr>
        <xdr:cNvPr id="387" name="直線コネクタ 386"/>
        <xdr:cNvCxnSpPr/>
      </xdr:nvCxnSpPr>
      <xdr:spPr>
        <a:xfrm flipV="1">
          <a:off x="14401800" y="6558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62000" cy="257175"/>
    <xdr:sp macro="" textlink="">
      <xdr:nvSpPr>
        <xdr:cNvPr id="389" name="テキスト ボックス 388"/>
        <xdr:cNvSpPr txBox="1"/>
      </xdr:nvSpPr>
      <xdr:spPr>
        <a:xfrm>
          <a:off x="14909800" y="608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45720</xdr:rowOff>
    </xdr:from>
    <xdr:to>
      <xdr:col>68</xdr:col>
      <xdr:colOff>152400</xdr:colOff>
      <xdr:row>38</xdr:row>
      <xdr:rowOff>52070</xdr:rowOff>
    </xdr:to>
    <xdr:cxnSp macro="">
      <xdr:nvCxnSpPr>
        <xdr:cNvPr id="390" name="直線コネクタ 389"/>
        <xdr:cNvCxnSpPr/>
      </xdr:nvCxnSpPr>
      <xdr:spPr>
        <a:xfrm>
          <a:off x="13512800" y="65608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150495</xdr:rowOff>
    </xdr:from>
    <xdr:to>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90805</xdr:rowOff>
    </xdr:from>
    <xdr:ext cx="762000" cy="258445"/>
    <xdr:sp macro="" textlink="">
      <xdr:nvSpPr>
        <xdr:cNvPr id="392" name="テキスト ボックス 391"/>
        <xdr:cNvSpPr txBox="1"/>
      </xdr:nvSpPr>
      <xdr:spPr>
        <a:xfrm>
          <a:off x="14020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95250</xdr:rowOff>
    </xdr:from>
    <xdr:ext cx="762000" cy="259080"/>
    <xdr:sp macro="" textlink="">
      <xdr:nvSpPr>
        <xdr:cNvPr id="394" name="テキスト ボックス 393"/>
        <xdr:cNvSpPr txBox="1"/>
      </xdr:nvSpPr>
      <xdr:spPr>
        <a:xfrm>
          <a:off x="13131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135890</xdr:rowOff>
    </xdr:from>
    <xdr:to>
      <xdr:col>81</xdr:col>
      <xdr:colOff>95250</xdr:colOff>
      <xdr:row>38</xdr:row>
      <xdr:rowOff>66040</xdr:rowOff>
    </xdr:to>
    <xdr:sp macro="" textlink="">
      <xdr:nvSpPr>
        <xdr:cNvPr id="400" name="楕円 399"/>
        <xdr:cNvSpPr/>
      </xdr:nvSpPr>
      <xdr:spPr>
        <a:xfrm>
          <a:off x="169672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107950</xdr:rowOff>
    </xdr:from>
    <xdr:ext cx="762000" cy="259080"/>
    <xdr:sp macro="" textlink="">
      <xdr:nvSpPr>
        <xdr:cNvPr id="401" name="公債費負担の状況該当値テキスト"/>
        <xdr:cNvSpPr txBox="1"/>
      </xdr:nvSpPr>
      <xdr:spPr>
        <a:xfrm>
          <a:off x="17106900" y="645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158115</xdr:rowOff>
    </xdr:from>
    <xdr:to>
      <xdr:col>77</xdr:col>
      <xdr:colOff>95250</xdr:colOff>
      <xdr:row>38</xdr:row>
      <xdr:rowOff>88265</xdr:rowOff>
    </xdr:to>
    <xdr:sp macro="" textlink="">
      <xdr:nvSpPr>
        <xdr:cNvPr id="402" name="楕円 401"/>
        <xdr:cNvSpPr/>
      </xdr:nvSpPr>
      <xdr:spPr>
        <a:xfrm>
          <a:off x="161290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73025</xdr:rowOff>
    </xdr:from>
    <xdr:ext cx="736600" cy="259080"/>
    <xdr:sp macro="" textlink="">
      <xdr:nvSpPr>
        <xdr:cNvPr id="403" name="テキスト ボックス 402"/>
        <xdr:cNvSpPr txBox="1"/>
      </xdr:nvSpPr>
      <xdr:spPr>
        <a:xfrm>
          <a:off x="15798800" y="658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164465</xdr:rowOff>
    </xdr:from>
    <xdr:to>
      <xdr:col>73</xdr:col>
      <xdr:colOff>44450</xdr:colOff>
      <xdr:row>38</xdr:row>
      <xdr:rowOff>94615</xdr:rowOff>
    </xdr:to>
    <xdr:sp macro="" textlink="">
      <xdr:nvSpPr>
        <xdr:cNvPr id="404" name="楕円 403"/>
        <xdr:cNvSpPr/>
      </xdr:nvSpPr>
      <xdr:spPr>
        <a:xfrm>
          <a:off x="152400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79375</xdr:rowOff>
    </xdr:from>
    <xdr:ext cx="762000" cy="258445"/>
    <xdr:sp macro="" textlink="">
      <xdr:nvSpPr>
        <xdr:cNvPr id="405" name="テキスト ボックス 404"/>
        <xdr:cNvSpPr txBox="1"/>
      </xdr:nvSpPr>
      <xdr:spPr>
        <a:xfrm>
          <a:off x="14909800" y="659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635</xdr:rowOff>
    </xdr:from>
    <xdr:to>
      <xdr:col>68</xdr:col>
      <xdr:colOff>203200</xdr:colOff>
      <xdr:row>38</xdr:row>
      <xdr:rowOff>102235</xdr:rowOff>
    </xdr:to>
    <xdr:sp macro="" textlink="">
      <xdr:nvSpPr>
        <xdr:cNvPr id="406" name="楕円 405"/>
        <xdr:cNvSpPr/>
      </xdr:nvSpPr>
      <xdr:spPr>
        <a:xfrm>
          <a:off x="143510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86995</xdr:rowOff>
    </xdr:from>
    <xdr:ext cx="762000" cy="257175"/>
    <xdr:sp macro="" textlink="">
      <xdr:nvSpPr>
        <xdr:cNvPr id="407" name="テキスト ボックス 406"/>
        <xdr:cNvSpPr txBox="1"/>
      </xdr:nvSpPr>
      <xdr:spPr>
        <a:xfrm>
          <a:off x="14020800" y="66020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166370</xdr:rowOff>
    </xdr:from>
    <xdr:to>
      <xdr:col>64</xdr:col>
      <xdr:colOff>152400</xdr:colOff>
      <xdr:row>38</xdr:row>
      <xdr:rowOff>96520</xdr:rowOff>
    </xdr:to>
    <xdr:sp macro="" textlink="">
      <xdr:nvSpPr>
        <xdr:cNvPr id="408" name="楕円 407"/>
        <xdr:cNvSpPr/>
      </xdr:nvSpPr>
      <xdr:spPr>
        <a:xfrm>
          <a:off x="134620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81280</xdr:rowOff>
    </xdr:from>
    <xdr:ext cx="762000" cy="259080"/>
    <xdr:sp macro="" textlink="">
      <xdr:nvSpPr>
        <xdr:cNvPr id="409" name="テキスト ボックス 408"/>
        <xdr:cNvSpPr txBox="1"/>
      </xdr:nvSpPr>
      <xdr:spPr>
        <a:xfrm>
          <a:off x="13131800" y="659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2" name="テキスト ボックス 411"/>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依然として類似団体平均、全国平均、県内平均のいずれとも乖離が大きく、高い水準ではあるが、比率は平成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年度以降、毎年改善している。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年度は、普通交付税の大幅な増額により比率の分母となる標準財政規模が対前年度比で</a:t>
          </a:r>
          <a:r>
            <a:rPr kumimoji="1" lang="en-US" altLang="ja-JP" sz="1300">
              <a:latin typeface="ＭＳ Ｐゴシック"/>
              <a:ea typeface="ＭＳ Ｐゴシック"/>
            </a:rPr>
            <a:t>379</a:t>
          </a:r>
          <a:r>
            <a:rPr kumimoji="1" lang="ja-JP" altLang="en-US" sz="1300">
              <a:latin typeface="ＭＳ Ｐゴシック"/>
              <a:ea typeface="ＭＳ Ｐゴシック"/>
            </a:rPr>
            <a:t>百万円の増額となったほか、充当可能基金の増加などによって分子が減少したことも要因である。</a:t>
          </a:r>
        </a:p>
        <a:p>
          <a:r>
            <a:rPr kumimoji="1" lang="ja-JP" altLang="en-US" sz="1300">
              <a:latin typeface="ＭＳ Ｐゴシック"/>
              <a:ea typeface="ＭＳ Ｐゴシック"/>
            </a:rPr>
            <a:t>　今後も繰上償還の実施等により更なる数値改善が見込まれるが、新発債の抑制、有利債に限定した地方債借入、基金の温存など、中長期を見据えた財政運営に努める。</a:t>
          </a:r>
        </a:p>
      </xdr:txBody>
    </xdr:sp>
    <xdr:clientData/>
  </xdr:twoCellAnchor>
  <xdr:oneCellAnchor>
    <xdr:from>
      <xdr:col>61</xdr:col>
      <xdr:colOff>6350</xdr:colOff>
      <xdr:row>10</xdr:row>
      <xdr:rowOff>63500</xdr:rowOff>
    </xdr:from>
    <xdr:ext cx="298450" cy="223520"/>
    <xdr:sp macro="" textlink="">
      <xdr:nvSpPr>
        <xdr:cNvPr id="423" name="テキスト ボックス 422"/>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27" name="テキスト ボックス 426"/>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2000" cy="257175"/>
    <xdr:sp macro="" textlink="">
      <xdr:nvSpPr>
        <xdr:cNvPr id="437" name="将来負担の状況最小値テキスト"/>
        <xdr:cNvSpPr txBox="1"/>
      </xdr:nvSpPr>
      <xdr:spPr>
        <a:xfrm>
          <a:off x="17106900" y="3745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94615</xdr:rowOff>
    </xdr:from>
    <xdr:to>
      <xdr:col>81</xdr:col>
      <xdr:colOff>44450</xdr:colOff>
      <xdr:row>17</xdr:row>
      <xdr:rowOff>23495</xdr:rowOff>
    </xdr:to>
    <xdr:cxnSp macro="">
      <xdr:nvCxnSpPr>
        <xdr:cNvPr id="441" name="直線コネクタ 440"/>
        <xdr:cNvCxnSpPr/>
      </xdr:nvCxnSpPr>
      <xdr:spPr>
        <a:xfrm flipV="1">
          <a:off x="16179800" y="283781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138430</xdr:rowOff>
    </xdr:from>
    <xdr:ext cx="762000" cy="259080"/>
    <xdr:sp macro="" textlink="">
      <xdr:nvSpPr>
        <xdr:cNvPr id="442" name="将来負担の状況平均値テキスト"/>
        <xdr:cNvSpPr txBox="1"/>
      </xdr:nvSpPr>
      <xdr:spPr>
        <a:xfrm>
          <a:off x="17106900" y="2367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3" name="フローチャート: 判断 442"/>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23495</xdr:rowOff>
    </xdr:from>
    <xdr:to>
      <xdr:col>77</xdr:col>
      <xdr:colOff>44450</xdr:colOff>
      <xdr:row>17</xdr:row>
      <xdr:rowOff>92075</xdr:rowOff>
    </xdr:to>
    <xdr:cxnSp macro="">
      <xdr:nvCxnSpPr>
        <xdr:cNvPr id="444" name="直線コネクタ 443"/>
        <xdr:cNvCxnSpPr/>
      </xdr:nvCxnSpPr>
      <xdr:spPr>
        <a:xfrm flipV="1">
          <a:off x="15290800" y="29381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29210</xdr:rowOff>
    </xdr:from>
    <xdr:to>
      <xdr:col>77</xdr:col>
      <xdr:colOff>95250</xdr:colOff>
      <xdr:row>15</xdr:row>
      <xdr:rowOff>130175</xdr:rowOff>
    </xdr:to>
    <xdr:sp macro="" textlink="">
      <xdr:nvSpPr>
        <xdr:cNvPr id="445" name="フローチャート: 判断 444"/>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140335</xdr:rowOff>
    </xdr:from>
    <xdr:ext cx="736600" cy="259080"/>
    <xdr:sp macro="" textlink="">
      <xdr:nvSpPr>
        <xdr:cNvPr id="446" name="テキスト ボックス 445"/>
        <xdr:cNvSpPr txBox="1"/>
      </xdr:nvSpPr>
      <xdr:spPr>
        <a:xfrm>
          <a:off x="15798800" y="236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92075</xdr:rowOff>
    </xdr:from>
    <xdr:to>
      <xdr:col>72</xdr:col>
      <xdr:colOff>203200</xdr:colOff>
      <xdr:row>18</xdr:row>
      <xdr:rowOff>24765</xdr:rowOff>
    </xdr:to>
    <xdr:cxnSp macro="">
      <xdr:nvCxnSpPr>
        <xdr:cNvPr id="447" name="直線コネクタ 446"/>
        <xdr:cNvCxnSpPr/>
      </xdr:nvCxnSpPr>
      <xdr:spPr>
        <a:xfrm flipV="1">
          <a:off x="14401800" y="300672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65405</xdr:rowOff>
    </xdr:from>
    <xdr:to>
      <xdr:col>73</xdr:col>
      <xdr:colOff>44450</xdr:colOff>
      <xdr:row>15</xdr:row>
      <xdr:rowOff>167005</xdr:rowOff>
    </xdr:to>
    <xdr:sp macro="" textlink="">
      <xdr:nvSpPr>
        <xdr:cNvPr id="448" name="フローチャート: 判断 447"/>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xdr:rowOff>
    </xdr:from>
    <xdr:ext cx="762000" cy="257175"/>
    <xdr:sp macro="" textlink="">
      <xdr:nvSpPr>
        <xdr:cNvPr id="449" name="テキスト ボックス 448"/>
        <xdr:cNvSpPr txBox="1"/>
      </xdr:nvSpPr>
      <xdr:spPr>
        <a:xfrm>
          <a:off x="14909800" y="2406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24765</xdr:rowOff>
    </xdr:from>
    <xdr:to>
      <xdr:col>68</xdr:col>
      <xdr:colOff>152400</xdr:colOff>
      <xdr:row>18</xdr:row>
      <xdr:rowOff>92710</xdr:rowOff>
    </xdr:to>
    <xdr:cxnSp macro="">
      <xdr:nvCxnSpPr>
        <xdr:cNvPr id="450" name="直線コネクタ 449"/>
        <xdr:cNvCxnSpPr/>
      </xdr:nvCxnSpPr>
      <xdr:spPr>
        <a:xfrm flipV="1">
          <a:off x="13512800" y="31108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60325</xdr:rowOff>
    </xdr:from>
    <xdr:to>
      <xdr:col>68</xdr:col>
      <xdr:colOff>203200</xdr:colOff>
      <xdr:row>15</xdr:row>
      <xdr:rowOff>161925</xdr:rowOff>
    </xdr:to>
    <xdr:sp macro="" textlink="">
      <xdr:nvSpPr>
        <xdr:cNvPr id="451" name="フローチャート: 判断 450"/>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635</xdr:rowOff>
    </xdr:from>
    <xdr:ext cx="762000" cy="259080"/>
    <xdr:sp macro="" textlink="">
      <xdr:nvSpPr>
        <xdr:cNvPr id="452" name="テキスト ボックス 451"/>
        <xdr:cNvSpPr txBox="1"/>
      </xdr:nvSpPr>
      <xdr:spPr>
        <a:xfrm>
          <a:off x="14020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16510</xdr:rowOff>
    </xdr:to>
    <xdr:sp macro="" textlink="">
      <xdr:nvSpPr>
        <xdr:cNvPr id="453" name="フローチャート: 判断 452"/>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26670</xdr:rowOff>
    </xdr:from>
    <xdr:ext cx="762000" cy="259080"/>
    <xdr:sp macro="" textlink="">
      <xdr:nvSpPr>
        <xdr:cNvPr id="454" name="テキスト ボックス 453"/>
        <xdr:cNvSpPr txBox="1"/>
      </xdr:nvSpPr>
      <xdr:spPr>
        <a:xfrm>
          <a:off x="13131800" y="24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43815</xdr:rowOff>
    </xdr:from>
    <xdr:to>
      <xdr:col>81</xdr:col>
      <xdr:colOff>95250</xdr:colOff>
      <xdr:row>16</xdr:row>
      <xdr:rowOff>145415</xdr:rowOff>
    </xdr:to>
    <xdr:sp macro="" textlink="">
      <xdr:nvSpPr>
        <xdr:cNvPr id="460" name="楕円 459"/>
        <xdr:cNvSpPr/>
      </xdr:nvSpPr>
      <xdr:spPr>
        <a:xfrm>
          <a:off x="16967200" y="27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15875</xdr:rowOff>
    </xdr:from>
    <xdr:ext cx="762000" cy="259080"/>
    <xdr:sp macro="" textlink="">
      <xdr:nvSpPr>
        <xdr:cNvPr id="461" name="将来負担の状況該当値テキスト"/>
        <xdr:cNvSpPr txBox="1"/>
      </xdr:nvSpPr>
      <xdr:spPr>
        <a:xfrm>
          <a:off x="171069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144145</xdr:rowOff>
    </xdr:from>
    <xdr:to>
      <xdr:col>77</xdr:col>
      <xdr:colOff>95250</xdr:colOff>
      <xdr:row>17</xdr:row>
      <xdr:rowOff>74930</xdr:rowOff>
    </xdr:to>
    <xdr:sp macro="" textlink="">
      <xdr:nvSpPr>
        <xdr:cNvPr id="462" name="楕円 461"/>
        <xdr:cNvSpPr/>
      </xdr:nvSpPr>
      <xdr:spPr>
        <a:xfrm>
          <a:off x="16129000" y="288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59055</xdr:rowOff>
    </xdr:from>
    <xdr:ext cx="736600" cy="259080"/>
    <xdr:sp macro="" textlink="">
      <xdr:nvSpPr>
        <xdr:cNvPr id="463" name="テキスト ボックス 462"/>
        <xdr:cNvSpPr txBox="1"/>
      </xdr:nvSpPr>
      <xdr:spPr>
        <a:xfrm>
          <a:off x="15798800" y="297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41275</xdr:rowOff>
    </xdr:from>
    <xdr:to>
      <xdr:col>73</xdr:col>
      <xdr:colOff>44450</xdr:colOff>
      <xdr:row>17</xdr:row>
      <xdr:rowOff>143510</xdr:rowOff>
    </xdr:to>
    <xdr:sp macro="" textlink="">
      <xdr:nvSpPr>
        <xdr:cNvPr id="464" name="楕円 463"/>
        <xdr:cNvSpPr/>
      </xdr:nvSpPr>
      <xdr:spPr>
        <a:xfrm>
          <a:off x="15240000" y="295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127635</xdr:rowOff>
    </xdr:from>
    <xdr:ext cx="762000" cy="259080"/>
    <xdr:sp macro="" textlink="">
      <xdr:nvSpPr>
        <xdr:cNvPr id="465" name="テキスト ボックス 464"/>
        <xdr:cNvSpPr txBox="1"/>
      </xdr:nvSpPr>
      <xdr:spPr>
        <a:xfrm>
          <a:off x="14909800" y="304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145415</xdr:rowOff>
    </xdr:from>
    <xdr:to>
      <xdr:col>68</xdr:col>
      <xdr:colOff>203200</xdr:colOff>
      <xdr:row>18</xdr:row>
      <xdr:rowOff>75565</xdr:rowOff>
    </xdr:to>
    <xdr:sp macro="" textlink="">
      <xdr:nvSpPr>
        <xdr:cNvPr id="466" name="楕円 465"/>
        <xdr:cNvSpPr/>
      </xdr:nvSpPr>
      <xdr:spPr>
        <a:xfrm>
          <a:off x="14351000" y="30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60325</xdr:rowOff>
    </xdr:from>
    <xdr:ext cx="762000" cy="259080"/>
    <xdr:sp macro="" textlink="">
      <xdr:nvSpPr>
        <xdr:cNvPr id="467" name="テキスト ボックス 466"/>
        <xdr:cNvSpPr txBox="1"/>
      </xdr:nvSpPr>
      <xdr:spPr>
        <a:xfrm>
          <a:off x="140208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41910</xdr:rowOff>
    </xdr:from>
    <xdr:to>
      <xdr:col>64</xdr:col>
      <xdr:colOff>152400</xdr:colOff>
      <xdr:row>18</xdr:row>
      <xdr:rowOff>143510</xdr:rowOff>
    </xdr:to>
    <xdr:sp macro="" textlink="">
      <xdr:nvSpPr>
        <xdr:cNvPr id="468" name="楕円 467"/>
        <xdr:cNvSpPr/>
      </xdr:nvSpPr>
      <xdr:spPr>
        <a:xfrm>
          <a:off x="13462000" y="31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128270</xdr:rowOff>
    </xdr:from>
    <xdr:ext cx="762000" cy="259080"/>
    <xdr:sp macro="" textlink="">
      <xdr:nvSpPr>
        <xdr:cNvPr id="469" name="テキスト ボックス 468"/>
        <xdr:cNvSpPr txBox="1"/>
      </xdr:nvSpPr>
      <xdr:spPr>
        <a:xfrm>
          <a:off x="13131800" y="321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19685</xdr:rowOff>
    </xdr:from>
    <xdr:ext cx="9103360" cy="423545"/>
    <xdr:sp macro="" textlink="">
      <xdr:nvSpPr>
        <xdr:cNvPr id="470" name="テキスト ボックス 469"/>
        <xdr:cNvSpPr txBox="1"/>
      </xdr:nvSpPr>
      <xdr:spPr>
        <a:xfrm>
          <a:off x="762000" y="4477385"/>
          <a:ext cx="910336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a:t>
          </a:r>
          <a:r>
            <a:rPr kumimoji="1" lang="ja-JP" altLang="en-US" sz="1000">
              <a:solidFill>
                <a:schemeClr val="tx1"/>
              </a:solidFill>
              <a:latin typeface="ＭＳ Ｐゴシック"/>
              <a:ea typeface="+mn-ea"/>
            </a:rPr>
            <a:t>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a:t>
          </a:r>
          <a:r>
            <a:rPr kumimoji="1" lang="ja-JP" altLang="en-US" sz="1200">
              <a:latin typeface="ＭＳ Ｐゴシック"/>
              <a:ea typeface="ＭＳ Ｐゴシック"/>
            </a:rPr>
            <a:t>人件費が高水準にあるのは、市内</a:t>
          </a:r>
          <a:r>
            <a:rPr kumimoji="1" lang="en-US" altLang="ja-JP" sz="1200">
              <a:latin typeface="ＭＳ Ｐゴシック"/>
              <a:ea typeface="ＭＳ Ｐゴシック"/>
            </a:rPr>
            <a:t>5</a:t>
          </a:r>
          <a:r>
            <a:rPr kumimoji="1" lang="ja-JP" altLang="en-US" sz="1200">
              <a:latin typeface="ＭＳ Ｐゴシック"/>
              <a:ea typeface="ＭＳ Ｐゴシック"/>
            </a:rPr>
            <a:t>つの保育所の全てが公立であること、また、消防署も広域設置ではなく単独運営していることにより、類似団体に比べ職員数が多いことに起因する。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a:t>
          </a:r>
          <a:r>
            <a:rPr kumimoji="1" lang="en-US" altLang="ja-JP" sz="1200">
              <a:latin typeface="ＭＳ Ｐゴシック"/>
              <a:ea typeface="ＭＳ Ｐゴシック"/>
            </a:rPr>
            <a:t>3</a:t>
          </a:r>
          <a:r>
            <a:rPr kumimoji="1" lang="ja-JP" altLang="en-US" sz="1200">
              <a:latin typeface="ＭＳ Ｐゴシック"/>
              <a:ea typeface="ＭＳ Ｐゴシック"/>
            </a:rPr>
            <a:t>年度は、特別職の任期満了による退職手当の皆増＋</a:t>
          </a:r>
          <a:r>
            <a:rPr kumimoji="1" lang="en-US" altLang="ja-JP" sz="1200">
              <a:latin typeface="ＭＳ Ｐゴシック"/>
              <a:ea typeface="ＭＳ Ｐゴシック"/>
            </a:rPr>
            <a:t>26,665</a:t>
          </a:r>
          <a:r>
            <a:rPr kumimoji="1" lang="ja-JP" altLang="en-US" sz="1200">
              <a:latin typeface="ＭＳ Ｐゴシック"/>
              <a:ea typeface="ＭＳ Ｐゴシック"/>
            </a:rPr>
            <a:t>千円（</a:t>
          </a:r>
          <a:r>
            <a:rPr kumimoji="1" lang="en-US" altLang="ja-JP" sz="1200">
              <a:latin typeface="ＭＳ Ｐゴシック"/>
              <a:ea typeface="ＭＳ Ｐゴシック"/>
            </a:rPr>
            <a:t>3</a:t>
          </a:r>
          <a:r>
            <a:rPr kumimoji="1" lang="ja-JP" altLang="en-US" sz="1200">
              <a:latin typeface="ＭＳ Ｐゴシック"/>
              <a:ea typeface="ＭＳ Ｐゴシック"/>
            </a:rPr>
            <a:t>名分）があったものの、定年退職者数の減（対前年度比▲</a:t>
          </a:r>
          <a:r>
            <a:rPr kumimoji="1" lang="en-US" altLang="ja-JP" sz="1200">
              <a:latin typeface="ＭＳ Ｐゴシック"/>
              <a:ea typeface="ＭＳ Ｐゴシック"/>
            </a:rPr>
            <a:t>4</a:t>
          </a:r>
          <a:r>
            <a:rPr kumimoji="1" lang="ja-JP" altLang="en-US" sz="1200">
              <a:latin typeface="ＭＳ Ｐゴシック"/>
              <a:ea typeface="ＭＳ Ｐゴシック"/>
            </a:rPr>
            <a:t>名）によって退職手当（経常分）が対前年度比▲</a:t>
          </a:r>
          <a:r>
            <a:rPr kumimoji="1" lang="en-US" altLang="ja-JP" sz="1200">
              <a:latin typeface="ＭＳ Ｐゴシック"/>
              <a:ea typeface="ＭＳ Ｐゴシック"/>
            </a:rPr>
            <a:t>52,083</a:t>
          </a:r>
          <a:r>
            <a:rPr kumimoji="1" lang="ja-JP" altLang="en-US" sz="1200">
              <a:latin typeface="ＭＳ Ｐゴシック"/>
              <a:ea typeface="ＭＳ Ｐゴシック"/>
            </a:rPr>
            <a:t>千円となったことに加え、普通交付税の増額が主な理由で、分母となる歳入経常一般財源が増額したため、経常収支比率は前年度から</a:t>
          </a:r>
          <a:r>
            <a:rPr kumimoji="1" lang="en-US" altLang="ja-JP" sz="1200">
              <a:latin typeface="ＭＳ Ｐゴシック"/>
              <a:ea typeface="ＭＳ Ｐゴシック"/>
            </a:rPr>
            <a:t>2.8</a:t>
          </a:r>
          <a:r>
            <a:rPr kumimoji="1" lang="ja-JP" altLang="en-US" sz="1200">
              <a:latin typeface="ＭＳ Ｐゴシック"/>
              <a:ea typeface="ＭＳ Ｐゴシック"/>
            </a:rPr>
            <a:t>ポイント減少した。</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40</xdr:row>
      <xdr:rowOff>5080</xdr:rowOff>
    </xdr:to>
    <xdr:cxnSp macro="">
      <xdr:nvCxnSpPr>
        <xdr:cNvPr id="66" name="直線コネクタ 65"/>
        <xdr:cNvCxnSpPr/>
      </xdr:nvCxnSpPr>
      <xdr:spPr>
        <a:xfrm flipV="1">
          <a:off x="3987800" y="664972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40</xdr:row>
      <xdr:rowOff>5080</xdr:rowOff>
    </xdr:to>
    <xdr:cxnSp macro="">
      <xdr:nvCxnSpPr>
        <xdr:cNvPr id="69" name="直線コネクタ 68"/>
        <xdr:cNvCxnSpPr/>
      </xdr:nvCxnSpPr>
      <xdr:spPr>
        <a:xfrm>
          <a:off x="3098800" y="65887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12700</xdr:rowOff>
    </xdr:from>
    <xdr:ext cx="734695" cy="259080"/>
    <xdr:sp macro="" textlink="">
      <xdr:nvSpPr>
        <xdr:cNvPr id="71" name="テキスト ボックス 70"/>
        <xdr:cNvSpPr txBox="1"/>
      </xdr:nvSpPr>
      <xdr:spPr>
        <a:xfrm>
          <a:off x="3606800" y="6184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73660</xdr:rowOff>
    </xdr:from>
    <xdr:to>
      <xdr:col>15</xdr:col>
      <xdr:colOff>98425</xdr:colOff>
      <xdr:row>39</xdr:row>
      <xdr:rowOff>54610</xdr:rowOff>
    </xdr:to>
    <xdr:cxnSp macro="">
      <xdr:nvCxnSpPr>
        <xdr:cNvPr id="72" name="直線コネクタ 71"/>
        <xdr:cNvCxnSpPr/>
      </xdr:nvCxnSpPr>
      <xdr:spPr>
        <a:xfrm flipV="1">
          <a:off x="2209800" y="65887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7175"/>
    <xdr:sp macro="" textlink="">
      <xdr:nvSpPr>
        <xdr:cNvPr id="74" name="テキスト ボックス 73"/>
        <xdr:cNvSpPr txBox="1"/>
      </xdr:nvSpPr>
      <xdr:spPr>
        <a:xfrm>
          <a:off x="2717800" y="6078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54610</xdr:rowOff>
    </xdr:from>
    <xdr:to>
      <xdr:col>11</xdr:col>
      <xdr:colOff>9525</xdr:colOff>
      <xdr:row>39</xdr:row>
      <xdr:rowOff>77470</xdr:rowOff>
    </xdr:to>
    <xdr:cxnSp macro="">
      <xdr:nvCxnSpPr>
        <xdr:cNvPr id="75" name="直線コネクタ 74"/>
        <xdr:cNvCxnSpPr/>
      </xdr:nvCxnSpPr>
      <xdr:spPr>
        <a:xfrm flipV="1">
          <a:off x="1320800" y="6741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60095" cy="259080"/>
    <xdr:sp macro="" textlink="">
      <xdr:nvSpPr>
        <xdr:cNvPr id="77" name="テキスト ボックス 76"/>
        <xdr:cNvSpPr txBox="1"/>
      </xdr:nvSpPr>
      <xdr:spPr>
        <a:xfrm>
          <a:off x="1828800" y="6085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60095" cy="259080"/>
    <xdr:sp macro="" textlink="">
      <xdr:nvSpPr>
        <xdr:cNvPr id="79" name="テキスト ボックス 78"/>
        <xdr:cNvSpPr txBox="1"/>
      </xdr:nvSpPr>
      <xdr:spPr>
        <a:xfrm>
          <a:off x="939800" y="6070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55880</xdr:rowOff>
    </xdr:from>
    <xdr:ext cx="762000" cy="259080"/>
    <xdr:sp macro="" textlink="">
      <xdr:nvSpPr>
        <xdr:cNvPr id="86" name="人件費該当値テキスト"/>
        <xdr:cNvSpPr txBox="1"/>
      </xdr:nvSpPr>
      <xdr:spPr>
        <a:xfrm>
          <a:off x="4914900" y="657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40640</xdr:rowOff>
    </xdr:from>
    <xdr:ext cx="734695" cy="257175"/>
    <xdr:sp macro="" textlink="">
      <xdr:nvSpPr>
        <xdr:cNvPr id="88" name="テキスト ボックス 87"/>
        <xdr:cNvSpPr txBox="1"/>
      </xdr:nvSpPr>
      <xdr:spPr>
        <a:xfrm>
          <a:off x="3606800" y="68986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109220</xdr:rowOff>
    </xdr:from>
    <xdr:ext cx="762000" cy="257175"/>
    <xdr:sp macro="" textlink="">
      <xdr:nvSpPr>
        <xdr:cNvPr id="90" name="テキスト ボックス 89"/>
        <xdr:cNvSpPr txBox="1"/>
      </xdr:nvSpPr>
      <xdr:spPr>
        <a:xfrm>
          <a:off x="2717800" y="6624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90170</xdr:rowOff>
    </xdr:from>
    <xdr:ext cx="760095" cy="259080"/>
    <xdr:sp macro="" textlink="">
      <xdr:nvSpPr>
        <xdr:cNvPr id="92" name="テキスト ボックス 91"/>
        <xdr:cNvSpPr txBox="1"/>
      </xdr:nvSpPr>
      <xdr:spPr>
        <a:xfrm>
          <a:off x="1828800" y="6776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113030</xdr:rowOff>
    </xdr:from>
    <xdr:ext cx="760095" cy="259080"/>
    <xdr:sp macro="" textlink="">
      <xdr:nvSpPr>
        <xdr:cNvPr id="94" name="テキスト ボックス 93"/>
        <xdr:cNvSpPr txBox="1"/>
      </xdr:nvSpPr>
      <xdr:spPr>
        <a:xfrm>
          <a:off x="939800" y="6799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歳出決算額では前年度から＋</a:t>
          </a:r>
          <a:r>
            <a:rPr kumimoji="1" lang="en-US" altLang="ja-JP" sz="1300">
              <a:latin typeface="ＭＳ Ｐゴシック"/>
              <a:ea typeface="ＭＳ Ｐゴシック"/>
            </a:rPr>
            <a:t>51,906</a:t>
          </a:r>
          <a:r>
            <a:rPr kumimoji="1" lang="ja-JP" altLang="en-US" sz="1300">
              <a:latin typeface="ＭＳ Ｐゴシック"/>
              <a:ea typeface="ＭＳ Ｐゴシック"/>
            </a:rPr>
            <a:t>千円となっているが、主な要因はコロナワクチン接種に係る費用の増であり、経常的歳出でみると、ファミリーサポートセンターの運営を令和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年度から開始したことに伴う業務委託料の皆増</a:t>
          </a:r>
          <a:r>
            <a:rPr kumimoji="1" lang="en-US" altLang="ja-JP" sz="1300">
              <a:latin typeface="ＭＳ Ｐゴシック"/>
              <a:ea typeface="ＭＳ Ｐゴシック"/>
            </a:rPr>
            <a:t>8,996</a:t>
          </a:r>
          <a:r>
            <a:rPr kumimoji="1" lang="ja-JP" altLang="en-US" sz="1300">
              <a:latin typeface="ＭＳ Ｐゴシック"/>
              <a:ea typeface="ＭＳ Ｐゴシック"/>
            </a:rPr>
            <a:t>千円等により、対前年度比で＋</a:t>
          </a:r>
          <a:r>
            <a:rPr kumimoji="1" lang="en-US" altLang="ja-JP" sz="1300">
              <a:latin typeface="ＭＳ Ｐゴシック"/>
              <a:ea typeface="ＭＳ Ｐゴシック"/>
            </a:rPr>
            <a:t>8,018</a:t>
          </a:r>
          <a:r>
            <a:rPr kumimoji="1" lang="ja-JP" altLang="en-US" sz="1300">
              <a:latin typeface="ＭＳ Ｐゴシック"/>
              <a:ea typeface="ＭＳ Ｐゴシック"/>
            </a:rPr>
            <a:t>千円の微増にとどまった。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結果、分母の増額によって経常収支比率は前年度から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a:t>
          </a:r>
        </a:p>
      </xdr:txBody>
    </xdr:sp>
    <xdr:clientData/>
  </xdr:twoCellAnchor>
  <xdr:oneCellAnchor>
    <xdr:from>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146050</xdr:rowOff>
    </xdr:to>
    <xdr:cxnSp macro="">
      <xdr:nvCxnSpPr>
        <xdr:cNvPr id="127" name="直線コネクタ 126"/>
        <xdr:cNvCxnSpPr/>
      </xdr:nvCxnSpPr>
      <xdr:spPr>
        <a:xfrm flipV="1">
          <a:off x="15671800" y="2336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16510</xdr:rowOff>
    </xdr:from>
    <xdr:ext cx="762000" cy="259080"/>
    <xdr:sp macro="" textlink="">
      <xdr:nvSpPr>
        <xdr:cNvPr id="128" name="物件費平均値テキスト"/>
        <xdr:cNvSpPr txBox="1"/>
      </xdr:nvSpPr>
      <xdr:spPr>
        <a:xfrm>
          <a:off x="1659890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114300</xdr:rowOff>
    </xdr:to>
    <xdr:cxnSp macro="">
      <xdr:nvCxnSpPr>
        <xdr:cNvPr id="130" name="直線コネクタ 129"/>
        <xdr:cNvCxnSpPr/>
      </xdr:nvCxnSpPr>
      <xdr:spPr>
        <a:xfrm flipV="1">
          <a:off x="14782800" y="23749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35560</xdr:rowOff>
    </xdr:from>
    <xdr:ext cx="736600" cy="259080"/>
    <xdr:sp macro="" textlink="">
      <xdr:nvSpPr>
        <xdr:cNvPr id="132" name="テキスト ボックス 131"/>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114300</xdr:rowOff>
    </xdr:from>
    <xdr:to>
      <xdr:col>73</xdr:col>
      <xdr:colOff>180975</xdr:colOff>
      <xdr:row>15</xdr:row>
      <xdr:rowOff>6350</xdr:rowOff>
    </xdr:to>
    <xdr:cxnSp macro="">
      <xdr:nvCxnSpPr>
        <xdr:cNvPr id="133" name="直線コネクタ 132"/>
        <xdr:cNvCxnSpPr/>
      </xdr:nvCxnSpPr>
      <xdr:spPr>
        <a:xfrm flipV="1">
          <a:off x="13893800" y="25146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6350</xdr:rowOff>
    </xdr:from>
    <xdr:to>
      <xdr:col>69</xdr:col>
      <xdr:colOff>92075</xdr:colOff>
      <xdr:row>16</xdr:row>
      <xdr:rowOff>38100</xdr:rowOff>
    </xdr:to>
    <xdr:cxnSp macro="">
      <xdr:nvCxnSpPr>
        <xdr:cNvPr id="136" name="直線コネクタ 135"/>
        <xdr:cNvCxnSpPr/>
      </xdr:nvCxnSpPr>
      <xdr:spPr>
        <a:xfrm flipV="1">
          <a:off x="13004800" y="25781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60095" cy="259080"/>
    <xdr:sp macro="" textlink="">
      <xdr:nvSpPr>
        <xdr:cNvPr id="138" name="テキスト ボックス 137"/>
        <xdr:cNvSpPr txBox="1"/>
      </xdr:nvSpPr>
      <xdr:spPr>
        <a:xfrm>
          <a:off x="13512800" y="3223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2000" cy="257175"/>
    <xdr:sp macro="" textlink="">
      <xdr:nvSpPr>
        <xdr:cNvPr id="140" name="テキスト ボックス 139"/>
        <xdr:cNvSpPr txBox="1"/>
      </xdr:nvSpPr>
      <xdr:spPr>
        <a:xfrm>
          <a:off x="12623800" y="3197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6" name="楕円 145"/>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137160</xdr:rowOff>
    </xdr:from>
    <xdr:ext cx="762000" cy="259080"/>
    <xdr:sp macro="" textlink="">
      <xdr:nvSpPr>
        <xdr:cNvPr id="147" name="物件費該当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35560</xdr:rowOff>
    </xdr:from>
    <xdr:ext cx="736600" cy="259080"/>
    <xdr:sp macro="" textlink="">
      <xdr:nvSpPr>
        <xdr:cNvPr id="149" name="テキスト ボックス 148"/>
        <xdr:cNvSpPr txBox="1"/>
      </xdr:nvSpPr>
      <xdr:spPr>
        <a:xfrm>
          <a:off x="15290800" y="209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3810</xdr:rowOff>
    </xdr:from>
    <xdr:ext cx="762000" cy="259080"/>
    <xdr:sp macro="" textlink="">
      <xdr:nvSpPr>
        <xdr:cNvPr id="151" name="テキスト ボックス 150"/>
        <xdr:cNvSpPr txBox="1"/>
      </xdr:nvSpPr>
      <xdr:spPr>
        <a:xfrm>
          <a:off x="14401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67310</xdr:rowOff>
    </xdr:from>
    <xdr:ext cx="760095" cy="259080"/>
    <xdr:sp macro="" textlink="">
      <xdr:nvSpPr>
        <xdr:cNvPr id="153" name="テキスト ボックス 152"/>
        <xdr:cNvSpPr txBox="1"/>
      </xdr:nvSpPr>
      <xdr:spPr>
        <a:xfrm>
          <a:off x="13512800" y="2296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99060</xdr:rowOff>
    </xdr:from>
    <xdr:ext cx="762000" cy="257175"/>
    <xdr:sp macro="" textlink="">
      <xdr:nvSpPr>
        <xdr:cNvPr id="155" name="テキスト ボックス 154"/>
        <xdr:cNvSpPr txBox="1"/>
      </xdr:nvSpPr>
      <xdr:spPr>
        <a:xfrm>
          <a:off x="12623800" y="2499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生活保護費の減額などはあったが、障害者自立支援給付費の増額を主な理由として、経常的歳出では前年度から</a:t>
          </a:r>
          <a:r>
            <a:rPr kumimoji="1" lang="en-US" altLang="ja-JP" sz="1300">
              <a:latin typeface="ＭＳ Ｐゴシック"/>
              <a:ea typeface="ＭＳ Ｐゴシック"/>
            </a:rPr>
            <a:t>7,858</a:t>
          </a:r>
          <a:r>
            <a:rPr kumimoji="1" lang="ja-JP" altLang="en-US" sz="1300">
              <a:latin typeface="ＭＳ Ｐゴシック"/>
              <a:ea typeface="ＭＳ Ｐゴシック"/>
            </a:rPr>
            <a:t>千円の微増となった。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歳出の増加に伴い特定財源も増加したため、経常経費充当一般財源は前年度から＋</a:t>
          </a:r>
          <a:r>
            <a:rPr kumimoji="1" lang="en-US" altLang="ja-JP" sz="1300">
              <a:latin typeface="ＭＳ Ｐゴシック"/>
              <a:ea typeface="ＭＳ Ｐゴシック"/>
            </a:rPr>
            <a:t>4,485</a:t>
          </a:r>
          <a:r>
            <a:rPr kumimoji="1" lang="ja-JP" altLang="en-US" sz="1300">
              <a:latin typeface="ＭＳ Ｐゴシック"/>
              <a:ea typeface="ＭＳ Ｐゴシック"/>
            </a:rPr>
            <a:t>千円にとどまった一方で、普通交付税の増額により分母が増額したことで、比率は前年度から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82550</xdr:rowOff>
    </xdr:to>
    <xdr:cxnSp macro="">
      <xdr:nvCxnSpPr>
        <xdr:cNvPr id="188" name="直線コネクタ 187"/>
        <xdr:cNvCxnSpPr/>
      </xdr:nvCxnSpPr>
      <xdr:spPr>
        <a:xfrm flipV="1">
          <a:off x="3987800" y="94615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76200</xdr:rowOff>
    </xdr:to>
    <xdr:cxnSp macro="">
      <xdr:nvCxnSpPr>
        <xdr:cNvPr id="191" name="直線コネクタ 190"/>
        <xdr:cNvCxnSpPr/>
      </xdr:nvCxnSpPr>
      <xdr:spPr>
        <a:xfrm flipV="1">
          <a:off x="3098800" y="9512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4695" cy="257175"/>
    <xdr:sp macro="" textlink="">
      <xdr:nvSpPr>
        <xdr:cNvPr id="193" name="テキスト ボックス 192"/>
        <xdr:cNvSpPr txBox="1"/>
      </xdr:nvSpPr>
      <xdr:spPr>
        <a:xfrm>
          <a:off x="3606800" y="98018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50800</xdr:rowOff>
    </xdr:from>
    <xdr:to>
      <xdr:col>15</xdr:col>
      <xdr:colOff>98425</xdr:colOff>
      <xdr:row>56</xdr:row>
      <xdr:rowOff>76200</xdr:rowOff>
    </xdr:to>
    <xdr:cxnSp macro="">
      <xdr:nvCxnSpPr>
        <xdr:cNvPr id="194" name="直線コネクタ 193"/>
        <xdr:cNvCxnSpPr/>
      </xdr:nvCxnSpPr>
      <xdr:spPr>
        <a:xfrm>
          <a:off x="2209800" y="9652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2000" cy="257175"/>
    <xdr:sp macro="" textlink="">
      <xdr:nvSpPr>
        <xdr:cNvPr id="196" name="テキスト ボックス 195"/>
        <xdr:cNvSpPr txBox="1"/>
      </xdr:nvSpPr>
      <xdr:spPr>
        <a:xfrm>
          <a:off x="2717800" y="9941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158750</xdr:rowOff>
    </xdr:from>
    <xdr:to>
      <xdr:col>11</xdr:col>
      <xdr:colOff>9525</xdr:colOff>
      <xdr:row>56</xdr:row>
      <xdr:rowOff>50800</xdr:rowOff>
    </xdr:to>
    <xdr:cxnSp macro="">
      <xdr:nvCxnSpPr>
        <xdr:cNvPr id="197" name="直線コネクタ 196"/>
        <xdr:cNvCxnSpPr/>
      </xdr:nvCxnSpPr>
      <xdr:spPr>
        <a:xfrm>
          <a:off x="1320800" y="958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118110</xdr:rowOff>
    </xdr:from>
    <xdr:ext cx="760095" cy="259080"/>
    <xdr:sp macro="" textlink="">
      <xdr:nvSpPr>
        <xdr:cNvPr id="199" name="テキスト ボックス 198"/>
        <xdr:cNvSpPr txBox="1"/>
      </xdr:nvSpPr>
      <xdr:spPr>
        <a:xfrm>
          <a:off x="1828800" y="9890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80010</xdr:rowOff>
    </xdr:from>
    <xdr:ext cx="760095" cy="259080"/>
    <xdr:sp macro="" textlink="">
      <xdr:nvSpPr>
        <xdr:cNvPr id="201" name="テキスト ボックス 200"/>
        <xdr:cNvSpPr txBox="1"/>
      </xdr:nvSpPr>
      <xdr:spPr>
        <a:xfrm>
          <a:off x="939800" y="985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168910</xdr:rowOff>
    </xdr:from>
    <xdr:ext cx="762000" cy="257175"/>
    <xdr:sp macro="" textlink="">
      <xdr:nvSpPr>
        <xdr:cNvPr id="208" name="扶助費該当値テキスト"/>
        <xdr:cNvSpPr txBox="1"/>
      </xdr:nvSpPr>
      <xdr:spPr>
        <a:xfrm>
          <a:off x="4914900" y="9255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143510</xdr:rowOff>
    </xdr:from>
    <xdr:ext cx="734695" cy="257175"/>
    <xdr:sp macro="" textlink="">
      <xdr:nvSpPr>
        <xdr:cNvPr id="210" name="テキスト ボックス 209"/>
        <xdr:cNvSpPr txBox="1"/>
      </xdr:nvSpPr>
      <xdr:spPr>
        <a:xfrm>
          <a:off x="3606800" y="92303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1" name="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137160</xdr:rowOff>
    </xdr:from>
    <xdr:ext cx="762000" cy="259080"/>
    <xdr:sp macro="" textlink="">
      <xdr:nvSpPr>
        <xdr:cNvPr id="212" name="テキスト ボックス 211"/>
        <xdr:cNvSpPr txBox="1"/>
      </xdr:nvSpPr>
      <xdr:spPr>
        <a:xfrm>
          <a:off x="2717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111760</xdr:rowOff>
    </xdr:from>
    <xdr:ext cx="760095" cy="257175"/>
    <xdr:sp macro="" textlink="">
      <xdr:nvSpPr>
        <xdr:cNvPr id="214" name="テキスト ボックス 213"/>
        <xdr:cNvSpPr txBox="1"/>
      </xdr:nvSpPr>
      <xdr:spPr>
        <a:xfrm>
          <a:off x="1828800" y="9370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48260</xdr:rowOff>
    </xdr:from>
    <xdr:ext cx="760095" cy="259080"/>
    <xdr:sp macro="" textlink="">
      <xdr:nvSpPr>
        <xdr:cNvPr id="216" name="テキスト ボックス 215"/>
        <xdr:cNvSpPr txBox="1"/>
      </xdr:nvSpPr>
      <xdr:spPr>
        <a:xfrm>
          <a:off x="939800" y="9306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繰出金については、介護保険繰出金が▲</a:t>
          </a:r>
          <a:r>
            <a:rPr kumimoji="1" lang="en-US" altLang="ja-JP" sz="1300">
              <a:latin typeface="ＭＳ Ｐゴシック"/>
              <a:ea typeface="ＭＳ Ｐゴシック"/>
            </a:rPr>
            <a:t>16,835</a:t>
          </a:r>
          <a:r>
            <a:rPr kumimoji="1" lang="ja-JP" altLang="en-US" sz="1300">
              <a:latin typeface="ＭＳ Ｐゴシック"/>
              <a:ea typeface="ＭＳ Ｐゴシック"/>
            </a:rPr>
            <a:t>千円（市内事業所で一部サービスの休止があったことによる給付費の減が要因）となったこと、分母が増額となったことが主な要因で比率は</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一方、維持補修費では、各施設の使用料を物件費に重点的に充当したことで特定財源が減少した結果、経常経費充当一般財源が前年度から増額となり、比率も</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a:t>
          </a:r>
        </a:p>
      </xdr:txBody>
    </xdr:sp>
    <xdr:clientData/>
  </xdr:twoCellAnchor>
  <xdr:oneCellAnchor>
    <xdr:from>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158115</xdr:rowOff>
    </xdr:to>
    <xdr:cxnSp macro="">
      <xdr:nvCxnSpPr>
        <xdr:cNvPr id="251" name="直線コネクタ 250"/>
        <xdr:cNvCxnSpPr/>
      </xdr:nvCxnSpPr>
      <xdr:spPr>
        <a:xfrm flipV="1">
          <a:off x="15671800" y="95681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78105</xdr:rowOff>
    </xdr:from>
    <xdr:ext cx="762000" cy="257175"/>
    <xdr:sp macro="" textlink="">
      <xdr:nvSpPr>
        <xdr:cNvPr id="252" name="その他平均値テキスト"/>
        <xdr:cNvSpPr txBox="1"/>
      </xdr:nvSpPr>
      <xdr:spPr>
        <a:xfrm>
          <a:off x="16598900" y="93364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158115</xdr:rowOff>
    </xdr:from>
    <xdr:to>
      <xdr:col>78</xdr:col>
      <xdr:colOff>69850</xdr:colOff>
      <xdr:row>56</xdr:row>
      <xdr:rowOff>26035</xdr:rowOff>
    </xdr:to>
    <xdr:cxnSp macro="">
      <xdr:nvCxnSpPr>
        <xdr:cNvPr id="254" name="直線コネクタ 253"/>
        <xdr:cNvCxnSpPr/>
      </xdr:nvCxnSpPr>
      <xdr:spPr>
        <a:xfrm flipV="1">
          <a:off x="14782800" y="95878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21590</xdr:rowOff>
    </xdr:from>
    <xdr:ext cx="736600" cy="259080"/>
    <xdr:sp macro="" textlink="">
      <xdr:nvSpPr>
        <xdr:cNvPr id="256" name="テキスト ボックス 255"/>
        <xdr:cNvSpPr txBox="1"/>
      </xdr:nvSpPr>
      <xdr:spPr>
        <a:xfrm>
          <a:off x="15290800" y="927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26035</xdr:rowOff>
    </xdr:from>
    <xdr:to>
      <xdr:col>73</xdr:col>
      <xdr:colOff>180975</xdr:colOff>
      <xdr:row>56</xdr:row>
      <xdr:rowOff>38735</xdr:rowOff>
    </xdr:to>
    <xdr:cxnSp macro="">
      <xdr:nvCxnSpPr>
        <xdr:cNvPr id="257" name="直線コネクタ 256"/>
        <xdr:cNvCxnSpPr/>
      </xdr:nvCxnSpPr>
      <xdr:spPr>
        <a:xfrm flipV="1">
          <a:off x="13893800" y="96272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107315</xdr:rowOff>
    </xdr:from>
    <xdr:ext cx="762000" cy="259080"/>
    <xdr:sp macro="" textlink="">
      <xdr:nvSpPr>
        <xdr:cNvPr id="259" name="テキスト ボックス 258"/>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6350</xdr:rowOff>
    </xdr:from>
    <xdr:to>
      <xdr:col>69</xdr:col>
      <xdr:colOff>92075</xdr:colOff>
      <xdr:row>56</xdr:row>
      <xdr:rowOff>38735</xdr:rowOff>
    </xdr:to>
    <xdr:cxnSp macro="">
      <xdr:nvCxnSpPr>
        <xdr:cNvPr id="260" name="直線コネクタ 259"/>
        <xdr:cNvCxnSpPr/>
      </xdr:nvCxnSpPr>
      <xdr:spPr>
        <a:xfrm>
          <a:off x="13004800" y="96075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139700</xdr:rowOff>
    </xdr:from>
    <xdr:ext cx="760095" cy="259080"/>
    <xdr:sp macro="" textlink="">
      <xdr:nvSpPr>
        <xdr:cNvPr id="262" name="テキスト ボックス 261"/>
        <xdr:cNvSpPr txBox="1"/>
      </xdr:nvSpPr>
      <xdr:spPr>
        <a:xfrm>
          <a:off x="13512800" y="9740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146050</xdr:rowOff>
    </xdr:from>
    <xdr:ext cx="762000" cy="257175"/>
    <xdr:sp macro="" textlink="">
      <xdr:nvSpPr>
        <xdr:cNvPr id="264" name="テキスト ボックス 263"/>
        <xdr:cNvSpPr txBox="1"/>
      </xdr:nvSpPr>
      <xdr:spPr>
        <a:xfrm>
          <a:off x="12623800" y="974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59690</xdr:rowOff>
    </xdr:from>
    <xdr:ext cx="762000" cy="259080"/>
    <xdr:sp macro="" textlink="">
      <xdr:nvSpPr>
        <xdr:cNvPr id="271" name="その他該当値テキスト"/>
        <xdr:cNvSpPr txBox="1"/>
      </xdr:nvSpPr>
      <xdr:spPr>
        <a:xfrm>
          <a:off x="16598900" y="948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107315</xdr:rowOff>
    </xdr:from>
    <xdr:to>
      <xdr:col>78</xdr:col>
      <xdr:colOff>120650</xdr:colOff>
      <xdr:row>56</xdr:row>
      <xdr:rowOff>37465</xdr:rowOff>
    </xdr:to>
    <xdr:sp macro="" textlink="">
      <xdr:nvSpPr>
        <xdr:cNvPr id="272" name="楕円 271"/>
        <xdr:cNvSpPr/>
      </xdr:nvSpPr>
      <xdr:spPr>
        <a:xfrm>
          <a:off x="156210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22225</xdr:rowOff>
    </xdr:from>
    <xdr:ext cx="736600" cy="258445"/>
    <xdr:sp macro="" textlink="">
      <xdr:nvSpPr>
        <xdr:cNvPr id="273" name="テキスト ボックス 272"/>
        <xdr:cNvSpPr txBox="1"/>
      </xdr:nvSpPr>
      <xdr:spPr>
        <a:xfrm>
          <a:off x="15290800" y="9623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146685</xdr:rowOff>
    </xdr:from>
    <xdr:to>
      <xdr:col>74</xdr:col>
      <xdr:colOff>31750</xdr:colOff>
      <xdr:row>56</xdr:row>
      <xdr:rowOff>76835</xdr:rowOff>
    </xdr:to>
    <xdr:sp macro="" textlink="">
      <xdr:nvSpPr>
        <xdr:cNvPr id="274" name="楕円 273"/>
        <xdr:cNvSpPr/>
      </xdr:nvSpPr>
      <xdr:spPr>
        <a:xfrm>
          <a:off x="147320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86995</xdr:rowOff>
    </xdr:from>
    <xdr:ext cx="762000" cy="257175"/>
    <xdr:sp macro="" textlink="">
      <xdr:nvSpPr>
        <xdr:cNvPr id="275" name="テキスト ボックス 274"/>
        <xdr:cNvSpPr txBox="1"/>
      </xdr:nvSpPr>
      <xdr:spPr>
        <a:xfrm>
          <a:off x="14401800" y="9345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159385</xdr:rowOff>
    </xdr:from>
    <xdr:to>
      <xdr:col>69</xdr:col>
      <xdr:colOff>142875</xdr:colOff>
      <xdr:row>56</xdr:row>
      <xdr:rowOff>89535</xdr:rowOff>
    </xdr:to>
    <xdr:sp macro="" textlink="">
      <xdr:nvSpPr>
        <xdr:cNvPr id="276" name="楕円 275"/>
        <xdr:cNvSpPr/>
      </xdr:nvSpPr>
      <xdr:spPr>
        <a:xfrm>
          <a:off x="138430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99695</xdr:rowOff>
    </xdr:from>
    <xdr:ext cx="760095" cy="257175"/>
    <xdr:sp macro="" textlink="">
      <xdr:nvSpPr>
        <xdr:cNvPr id="277" name="テキスト ボックス 276"/>
        <xdr:cNvSpPr txBox="1"/>
      </xdr:nvSpPr>
      <xdr:spPr>
        <a:xfrm>
          <a:off x="13512800" y="93579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127000</xdr:rowOff>
    </xdr:from>
    <xdr:to>
      <xdr:col>65</xdr:col>
      <xdr:colOff>53975</xdr:colOff>
      <xdr:row>56</xdr:row>
      <xdr:rowOff>57150</xdr:rowOff>
    </xdr:to>
    <xdr:sp macro="" textlink="">
      <xdr:nvSpPr>
        <xdr:cNvPr id="278" name="楕円 277"/>
        <xdr:cNvSpPr/>
      </xdr:nvSpPr>
      <xdr:spPr>
        <a:xfrm>
          <a:off x="129540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67310</xdr:rowOff>
    </xdr:from>
    <xdr:ext cx="762000" cy="259080"/>
    <xdr:sp macro="" textlink="">
      <xdr:nvSpPr>
        <xdr:cNvPr id="279" name="テキスト ボックス 278"/>
        <xdr:cNvSpPr txBox="1"/>
      </xdr:nvSpPr>
      <xdr:spPr>
        <a:xfrm>
          <a:off x="12623800" y="932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消防署やし尿処理施設、火葬場などが複数市町村による広域設置ではなく単独運営であるため、類似団体に比べて一部事務組合等に対する負担金が少額となっており、比率が低水準の要因となっている。　</a:t>
          </a:r>
        </a:p>
        <a:p>
          <a:r>
            <a:rPr kumimoji="1" lang="ja-JP" altLang="en-US" sz="1200">
              <a:latin typeface="ＭＳ Ｐゴシック"/>
              <a:ea typeface="ＭＳ Ｐゴシック"/>
            </a:rPr>
            <a:t>　令和</a:t>
          </a:r>
          <a:r>
            <a:rPr kumimoji="1" lang="en-US" altLang="ja-JP" sz="1200">
              <a:latin typeface="ＭＳ Ｐゴシック"/>
              <a:ea typeface="ＭＳ Ｐゴシック"/>
            </a:rPr>
            <a:t>3</a:t>
          </a:r>
          <a:r>
            <a:rPr kumimoji="1" lang="ja-JP" altLang="en-US" sz="1200">
              <a:latin typeface="ＭＳ Ｐゴシック"/>
              <a:ea typeface="ＭＳ Ｐゴシック"/>
            </a:rPr>
            <a:t>年度は、経常的歳出では対前年度比＋</a:t>
          </a:r>
          <a:r>
            <a:rPr kumimoji="1" lang="en-US" altLang="ja-JP" sz="1200">
              <a:latin typeface="ＭＳ Ｐゴシック"/>
              <a:ea typeface="ＭＳ Ｐゴシック"/>
            </a:rPr>
            <a:t>3,536</a:t>
          </a:r>
          <a:r>
            <a:rPr kumimoji="1" lang="ja-JP" altLang="en-US" sz="1200">
              <a:latin typeface="ＭＳ Ｐゴシック"/>
              <a:ea typeface="ＭＳ Ｐゴシック"/>
            </a:rPr>
            <a:t>千円の微増（主な要因は幡多広域市町村圏事務組合負担金のうち、クリーンセンター運営管理分の増）となっているが、特定財源の増によって経常経費充当一般財源は前年度からほぼ変動がなく、さらに、分母が増加したことで比率は</a:t>
          </a:r>
          <a:r>
            <a:rPr kumimoji="1" lang="en-US" altLang="ja-JP" sz="1200">
              <a:latin typeface="ＭＳ Ｐゴシック"/>
              <a:ea typeface="ＭＳ Ｐゴシック"/>
            </a:rPr>
            <a:t>0.5</a:t>
          </a:r>
          <a:r>
            <a:rPr kumimoji="1" lang="ja-JP" altLang="en-US" sz="1200">
              <a:latin typeface="ＭＳ Ｐゴシック"/>
              <a:ea typeface="ＭＳ Ｐゴシック"/>
            </a:rPr>
            <a:t>ポイント減少している。</a:t>
          </a:r>
        </a:p>
      </xdr:txBody>
    </xdr:sp>
    <xdr:clientData/>
  </xdr:twoCellAnchor>
  <xdr:oneCellAnchor>
    <xdr:from>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7175"/>
    <xdr:sp macro="" textlink="">
      <xdr:nvSpPr>
        <xdr:cNvPr id="307" name="補助費等最大値テキスト"/>
        <xdr:cNvSpPr txBox="1"/>
      </xdr:nvSpPr>
      <xdr:spPr>
        <a:xfrm>
          <a:off x="16598900" y="556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15240</xdr:rowOff>
    </xdr:from>
    <xdr:to>
      <xdr:col>82</xdr:col>
      <xdr:colOff>107950</xdr:colOff>
      <xdr:row>35</xdr:row>
      <xdr:rowOff>38100</xdr:rowOff>
    </xdr:to>
    <xdr:cxnSp macro="">
      <xdr:nvCxnSpPr>
        <xdr:cNvPr id="309" name="直線コネクタ 308"/>
        <xdr:cNvCxnSpPr/>
      </xdr:nvCxnSpPr>
      <xdr:spPr>
        <a:xfrm flipV="1">
          <a:off x="15671800" y="60159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52705</xdr:rowOff>
    </xdr:from>
    <xdr:ext cx="762000" cy="257175"/>
    <xdr:sp macro="" textlink="">
      <xdr:nvSpPr>
        <xdr:cNvPr id="310" name="補助費等平均値テキスト"/>
        <xdr:cNvSpPr txBox="1"/>
      </xdr:nvSpPr>
      <xdr:spPr>
        <a:xfrm>
          <a:off x="16598900" y="6224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38100</xdr:rowOff>
    </xdr:from>
    <xdr:to>
      <xdr:col>78</xdr:col>
      <xdr:colOff>69850</xdr:colOff>
      <xdr:row>35</xdr:row>
      <xdr:rowOff>42545</xdr:rowOff>
    </xdr:to>
    <xdr:cxnSp macro="">
      <xdr:nvCxnSpPr>
        <xdr:cNvPr id="312" name="直線コネクタ 311"/>
        <xdr:cNvCxnSpPr/>
      </xdr:nvCxnSpPr>
      <xdr:spPr>
        <a:xfrm flipV="1">
          <a:off x="14782800" y="60388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14" name="テキスト ボックス 313"/>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29210</xdr:rowOff>
    </xdr:from>
    <xdr:to>
      <xdr:col>73</xdr:col>
      <xdr:colOff>180975</xdr:colOff>
      <xdr:row>35</xdr:row>
      <xdr:rowOff>42545</xdr:rowOff>
    </xdr:to>
    <xdr:cxnSp macro="">
      <xdr:nvCxnSpPr>
        <xdr:cNvPr id="315" name="直線コネクタ 314"/>
        <xdr:cNvCxnSpPr/>
      </xdr:nvCxnSpPr>
      <xdr:spPr>
        <a:xfrm>
          <a:off x="13893800" y="60299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7175"/>
    <xdr:sp macro="" textlink="">
      <xdr:nvSpPr>
        <xdr:cNvPr id="317" name="テキスト ボックス 316"/>
        <xdr:cNvSpPr txBox="1"/>
      </xdr:nvSpPr>
      <xdr:spPr>
        <a:xfrm>
          <a:off x="14401800" y="6307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158750</xdr:rowOff>
    </xdr:from>
    <xdr:to>
      <xdr:col>69</xdr:col>
      <xdr:colOff>92075</xdr:colOff>
      <xdr:row>35</xdr:row>
      <xdr:rowOff>29210</xdr:rowOff>
    </xdr:to>
    <xdr:cxnSp macro="">
      <xdr:nvCxnSpPr>
        <xdr:cNvPr id="318" name="直線コネクタ 317"/>
        <xdr:cNvCxnSpPr/>
      </xdr:nvCxnSpPr>
      <xdr:spPr>
        <a:xfrm>
          <a:off x="13004800" y="59880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107950</xdr:rowOff>
    </xdr:from>
    <xdr:ext cx="760095" cy="259080"/>
    <xdr:sp macro="" textlink="">
      <xdr:nvSpPr>
        <xdr:cNvPr id="320" name="テキスト ボックス 319"/>
        <xdr:cNvSpPr txBox="1"/>
      </xdr:nvSpPr>
      <xdr:spPr>
        <a:xfrm>
          <a:off x="13512800" y="6280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89535</xdr:rowOff>
    </xdr:from>
    <xdr:ext cx="762000" cy="257175"/>
    <xdr:sp macro="" textlink="">
      <xdr:nvSpPr>
        <xdr:cNvPr id="322" name="テキスト ボックス 321"/>
        <xdr:cNvSpPr txBox="1"/>
      </xdr:nvSpPr>
      <xdr:spPr>
        <a:xfrm>
          <a:off x="12623800" y="6261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135890</xdr:rowOff>
    </xdr:from>
    <xdr:to>
      <xdr:col>82</xdr:col>
      <xdr:colOff>158750</xdr:colOff>
      <xdr:row>35</xdr:row>
      <xdr:rowOff>66040</xdr:rowOff>
    </xdr:to>
    <xdr:sp macro="" textlink="">
      <xdr:nvSpPr>
        <xdr:cNvPr id="328" name="楕円 327"/>
        <xdr:cNvSpPr/>
      </xdr:nvSpPr>
      <xdr:spPr>
        <a:xfrm>
          <a:off x="164592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152400</xdr:rowOff>
    </xdr:from>
    <xdr:ext cx="762000" cy="259080"/>
    <xdr:sp macro="" textlink="">
      <xdr:nvSpPr>
        <xdr:cNvPr id="329" name="補助費等該当値テキスト"/>
        <xdr:cNvSpPr txBox="1"/>
      </xdr:nvSpPr>
      <xdr:spPr>
        <a:xfrm>
          <a:off x="16598900" y="581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158750</xdr:rowOff>
    </xdr:from>
    <xdr:to>
      <xdr:col>78</xdr:col>
      <xdr:colOff>120650</xdr:colOff>
      <xdr:row>35</xdr:row>
      <xdr:rowOff>88900</xdr:rowOff>
    </xdr:to>
    <xdr:sp macro="" textlink="">
      <xdr:nvSpPr>
        <xdr:cNvPr id="330" name="楕円 329"/>
        <xdr:cNvSpPr/>
      </xdr:nvSpPr>
      <xdr:spPr>
        <a:xfrm>
          <a:off x="15621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99060</xdr:rowOff>
    </xdr:from>
    <xdr:ext cx="736600" cy="257175"/>
    <xdr:sp macro="" textlink="">
      <xdr:nvSpPr>
        <xdr:cNvPr id="331" name="テキスト ボックス 330"/>
        <xdr:cNvSpPr txBox="1"/>
      </xdr:nvSpPr>
      <xdr:spPr>
        <a:xfrm>
          <a:off x="15290800" y="57569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163195</xdr:rowOff>
    </xdr:from>
    <xdr:to>
      <xdr:col>74</xdr:col>
      <xdr:colOff>31750</xdr:colOff>
      <xdr:row>35</xdr:row>
      <xdr:rowOff>93345</xdr:rowOff>
    </xdr:to>
    <xdr:sp macro="" textlink="">
      <xdr:nvSpPr>
        <xdr:cNvPr id="332" name="楕円 331"/>
        <xdr:cNvSpPr/>
      </xdr:nvSpPr>
      <xdr:spPr>
        <a:xfrm>
          <a:off x="14732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103505</xdr:rowOff>
    </xdr:from>
    <xdr:ext cx="762000" cy="259080"/>
    <xdr:sp macro="" textlink="">
      <xdr:nvSpPr>
        <xdr:cNvPr id="333" name="テキスト ボックス 332"/>
        <xdr:cNvSpPr txBox="1"/>
      </xdr:nvSpPr>
      <xdr:spPr>
        <a:xfrm>
          <a:off x="1440180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149225</xdr:rowOff>
    </xdr:from>
    <xdr:to>
      <xdr:col>69</xdr:col>
      <xdr:colOff>142875</xdr:colOff>
      <xdr:row>35</xdr:row>
      <xdr:rowOff>79375</xdr:rowOff>
    </xdr:to>
    <xdr:sp macro="" textlink="">
      <xdr:nvSpPr>
        <xdr:cNvPr id="334" name="楕円 333"/>
        <xdr:cNvSpPr/>
      </xdr:nvSpPr>
      <xdr:spPr>
        <a:xfrm>
          <a:off x="13843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89535</xdr:rowOff>
    </xdr:from>
    <xdr:ext cx="760095" cy="257175"/>
    <xdr:sp macro="" textlink="">
      <xdr:nvSpPr>
        <xdr:cNvPr id="335" name="テキスト ボックス 334"/>
        <xdr:cNvSpPr txBox="1"/>
      </xdr:nvSpPr>
      <xdr:spPr>
        <a:xfrm>
          <a:off x="13512800" y="57473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107950</xdr:rowOff>
    </xdr:from>
    <xdr:to>
      <xdr:col>65</xdr:col>
      <xdr:colOff>53975</xdr:colOff>
      <xdr:row>35</xdr:row>
      <xdr:rowOff>38100</xdr:rowOff>
    </xdr:to>
    <xdr:sp macro="" textlink="">
      <xdr:nvSpPr>
        <xdr:cNvPr id="336" name="楕円 335"/>
        <xdr:cNvSpPr/>
      </xdr:nvSpPr>
      <xdr:spPr>
        <a:xfrm>
          <a:off x="12954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48260</xdr:rowOff>
    </xdr:from>
    <xdr:ext cx="762000" cy="259080"/>
    <xdr:sp macro="" textlink="">
      <xdr:nvSpPr>
        <xdr:cNvPr id="337" name="テキスト ボックス 336"/>
        <xdr:cNvSpPr txBox="1"/>
      </xdr:nvSpPr>
      <xdr:spPr>
        <a:xfrm>
          <a:off x="12623800" y="570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利子償還の減△</a:t>
          </a:r>
          <a:r>
            <a:rPr kumimoji="1" lang="en-US" altLang="ja-JP" sz="1300">
              <a:latin typeface="ＭＳ Ｐゴシック"/>
              <a:ea typeface="ＭＳ Ｐゴシック"/>
            </a:rPr>
            <a:t>12,770</a:t>
          </a:r>
          <a:r>
            <a:rPr kumimoji="1" lang="ja-JP" altLang="en-US" sz="1300">
              <a:latin typeface="ＭＳ Ｐゴシック"/>
              <a:ea typeface="ＭＳ Ｐゴシック"/>
            </a:rPr>
            <a:t>千円（近年の低利率での借入による減）によって歳出決算額が対前年度比△</a:t>
          </a:r>
          <a:r>
            <a:rPr kumimoji="1" lang="en-US" altLang="ja-JP" sz="1300">
              <a:latin typeface="ＭＳ Ｐゴシック"/>
              <a:ea typeface="ＭＳ Ｐゴシック"/>
            </a:rPr>
            <a:t>14,504</a:t>
          </a:r>
          <a:r>
            <a:rPr kumimoji="1" lang="ja-JP" altLang="en-US" sz="1300">
              <a:latin typeface="ＭＳ Ｐゴシック"/>
              <a:ea typeface="ＭＳ Ｐゴシック"/>
            </a:rPr>
            <a:t>千円となったほか、特定財源では、立木売払収入の増額を主な理由として対前年度比＋</a:t>
          </a:r>
          <a:r>
            <a:rPr kumimoji="1" lang="en-US" altLang="ja-JP" sz="1300">
              <a:latin typeface="ＭＳ Ｐゴシック"/>
              <a:ea typeface="ＭＳ Ｐゴシック"/>
            </a:rPr>
            <a:t>4,876</a:t>
          </a:r>
          <a:r>
            <a:rPr kumimoji="1" lang="ja-JP" altLang="en-US" sz="1300">
              <a:latin typeface="ＭＳ Ｐゴシック"/>
              <a:ea typeface="ＭＳ Ｐゴシック"/>
            </a:rPr>
            <a:t>千円の微増となり、分母となる歳入経常一般財源も増額したことで比率は前年度から</a:t>
          </a:r>
          <a:r>
            <a:rPr kumimoji="1" lang="en-US" altLang="ja-JP" sz="1300">
              <a:latin typeface="ＭＳ Ｐゴシック"/>
              <a:ea typeface="ＭＳ Ｐゴシック"/>
            </a:rPr>
            <a:t>2.5</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しかし、依然として公債費は高止まりの状況にあり、類似団体平均を大きく上回る水準での推移となっている。</a:t>
          </a:r>
          <a:endParaRPr kumimoji="1" lang="en-US" altLang="ja-JP"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49" name="テキスト ボックス 348"/>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3" name="テキスト ボックス 352"/>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5" name="テキスト ボックス 354"/>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7" name="テキスト ボックス 356"/>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9" name="テキスト ボックス 358"/>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19685</xdr:rowOff>
    </xdr:from>
    <xdr:to>
      <xdr:col>24</xdr:col>
      <xdr:colOff>25400</xdr:colOff>
      <xdr:row>77</xdr:row>
      <xdr:rowOff>76835</xdr:rowOff>
    </xdr:to>
    <xdr:cxnSp macro="">
      <xdr:nvCxnSpPr>
        <xdr:cNvPr id="367" name="直線コネクタ 366"/>
        <xdr:cNvCxnSpPr/>
      </xdr:nvCxnSpPr>
      <xdr:spPr>
        <a:xfrm flipV="1">
          <a:off x="3987800" y="132213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762000" cy="259080"/>
    <xdr:sp macro="" textlink="">
      <xdr:nvSpPr>
        <xdr:cNvPr id="368" name="公債費平均値テキスト"/>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76835</xdr:rowOff>
    </xdr:from>
    <xdr:to>
      <xdr:col>19</xdr:col>
      <xdr:colOff>187325</xdr:colOff>
      <xdr:row>77</xdr:row>
      <xdr:rowOff>106680</xdr:rowOff>
    </xdr:to>
    <xdr:cxnSp macro="">
      <xdr:nvCxnSpPr>
        <xdr:cNvPr id="370" name="直線コネクタ 369"/>
        <xdr:cNvCxnSpPr/>
      </xdr:nvCxnSpPr>
      <xdr:spPr>
        <a:xfrm flipV="1">
          <a:off x="3098800" y="132784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53340</xdr:rowOff>
    </xdr:from>
    <xdr:ext cx="734695" cy="257175"/>
    <xdr:sp macro="" textlink="">
      <xdr:nvSpPr>
        <xdr:cNvPr id="372" name="テキスト ボックス 371"/>
        <xdr:cNvSpPr txBox="1"/>
      </xdr:nvSpPr>
      <xdr:spPr>
        <a:xfrm>
          <a:off x="3606800" y="127406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74930</xdr:rowOff>
    </xdr:from>
    <xdr:to>
      <xdr:col>15</xdr:col>
      <xdr:colOff>98425</xdr:colOff>
      <xdr:row>77</xdr:row>
      <xdr:rowOff>106680</xdr:rowOff>
    </xdr:to>
    <xdr:cxnSp macro="">
      <xdr:nvCxnSpPr>
        <xdr:cNvPr id="373" name="直線コネクタ 372"/>
        <xdr:cNvCxnSpPr/>
      </xdr:nvCxnSpPr>
      <xdr:spPr>
        <a:xfrm>
          <a:off x="2209800" y="13276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2000" cy="257175"/>
    <xdr:sp macro="" textlink="">
      <xdr:nvSpPr>
        <xdr:cNvPr id="375" name="テキスト ボックス 374"/>
        <xdr:cNvSpPr txBox="1"/>
      </xdr:nvSpPr>
      <xdr:spPr>
        <a:xfrm>
          <a:off x="2717800" y="12742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170180</xdr:rowOff>
    </xdr:from>
    <xdr:to>
      <xdr:col>11</xdr:col>
      <xdr:colOff>9525</xdr:colOff>
      <xdr:row>77</xdr:row>
      <xdr:rowOff>74930</xdr:rowOff>
    </xdr:to>
    <xdr:cxnSp macro="">
      <xdr:nvCxnSpPr>
        <xdr:cNvPr id="376" name="直線コネクタ 375"/>
        <xdr:cNvCxnSpPr/>
      </xdr:nvCxnSpPr>
      <xdr:spPr>
        <a:xfrm>
          <a:off x="1320800" y="132003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55245</xdr:rowOff>
    </xdr:from>
    <xdr:ext cx="760095" cy="257175"/>
    <xdr:sp macro="" textlink="">
      <xdr:nvSpPr>
        <xdr:cNvPr id="378" name="テキスト ボックス 377"/>
        <xdr:cNvSpPr txBox="1"/>
      </xdr:nvSpPr>
      <xdr:spPr>
        <a:xfrm>
          <a:off x="1828800" y="127425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59690</xdr:rowOff>
    </xdr:from>
    <xdr:ext cx="760095" cy="259080"/>
    <xdr:sp macro="" textlink="">
      <xdr:nvSpPr>
        <xdr:cNvPr id="380" name="テキスト ボックス 379"/>
        <xdr:cNvSpPr txBox="1"/>
      </xdr:nvSpPr>
      <xdr:spPr>
        <a:xfrm>
          <a:off x="939800" y="12746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3" name="テキスト ボックス 382"/>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140335</xdr:rowOff>
    </xdr:from>
    <xdr:to>
      <xdr:col>24</xdr:col>
      <xdr:colOff>76200</xdr:colOff>
      <xdr:row>77</xdr:row>
      <xdr:rowOff>70485</xdr:rowOff>
    </xdr:to>
    <xdr:sp macro="" textlink="">
      <xdr:nvSpPr>
        <xdr:cNvPr id="386" name="楕円 385"/>
        <xdr:cNvSpPr/>
      </xdr:nvSpPr>
      <xdr:spPr>
        <a:xfrm>
          <a:off x="47752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112395</xdr:rowOff>
    </xdr:from>
    <xdr:ext cx="762000" cy="257175"/>
    <xdr:sp macro="" textlink="">
      <xdr:nvSpPr>
        <xdr:cNvPr id="387" name="公債費該当値テキスト"/>
        <xdr:cNvSpPr txBox="1"/>
      </xdr:nvSpPr>
      <xdr:spPr>
        <a:xfrm>
          <a:off x="4914900" y="131425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26035</xdr:rowOff>
    </xdr:from>
    <xdr:to>
      <xdr:col>20</xdr:col>
      <xdr:colOff>38100</xdr:colOff>
      <xdr:row>77</xdr:row>
      <xdr:rowOff>127635</xdr:rowOff>
    </xdr:to>
    <xdr:sp macro="" textlink="">
      <xdr:nvSpPr>
        <xdr:cNvPr id="388" name="楕円 387"/>
        <xdr:cNvSpPr/>
      </xdr:nvSpPr>
      <xdr:spPr>
        <a:xfrm>
          <a:off x="39370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112395</xdr:rowOff>
    </xdr:from>
    <xdr:ext cx="734695" cy="257175"/>
    <xdr:sp macro="" textlink="">
      <xdr:nvSpPr>
        <xdr:cNvPr id="389" name="テキスト ボックス 388"/>
        <xdr:cNvSpPr txBox="1"/>
      </xdr:nvSpPr>
      <xdr:spPr>
        <a:xfrm>
          <a:off x="3606800" y="133140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55880</xdr:rowOff>
    </xdr:from>
    <xdr:to>
      <xdr:col>15</xdr:col>
      <xdr:colOff>149225</xdr:colOff>
      <xdr:row>77</xdr:row>
      <xdr:rowOff>157480</xdr:rowOff>
    </xdr:to>
    <xdr:sp macro="" textlink="">
      <xdr:nvSpPr>
        <xdr:cNvPr id="390" name="楕円 389"/>
        <xdr:cNvSpPr/>
      </xdr:nvSpPr>
      <xdr:spPr>
        <a:xfrm>
          <a:off x="3048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142240</xdr:rowOff>
    </xdr:from>
    <xdr:ext cx="762000" cy="259080"/>
    <xdr:sp macro="" textlink="">
      <xdr:nvSpPr>
        <xdr:cNvPr id="391" name="テキスト ボックス 390"/>
        <xdr:cNvSpPr txBox="1"/>
      </xdr:nvSpPr>
      <xdr:spPr>
        <a:xfrm>
          <a:off x="27178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23495</xdr:rowOff>
    </xdr:from>
    <xdr:to>
      <xdr:col>11</xdr:col>
      <xdr:colOff>60325</xdr:colOff>
      <xdr:row>77</xdr:row>
      <xdr:rowOff>125095</xdr:rowOff>
    </xdr:to>
    <xdr:sp macro="" textlink="">
      <xdr:nvSpPr>
        <xdr:cNvPr id="392" name="楕円 391"/>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60095" cy="257175"/>
    <xdr:sp macro="" textlink="">
      <xdr:nvSpPr>
        <xdr:cNvPr id="393" name="テキスト ボックス 392"/>
        <xdr:cNvSpPr txBox="1"/>
      </xdr:nvSpPr>
      <xdr:spPr>
        <a:xfrm>
          <a:off x="1828800" y="133115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119380</xdr:rowOff>
    </xdr:from>
    <xdr:to>
      <xdr:col>6</xdr:col>
      <xdr:colOff>171450</xdr:colOff>
      <xdr:row>77</xdr:row>
      <xdr:rowOff>49530</xdr:rowOff>
    </xdr:to>
    <xdr:sp macro="" textlink="">
      <xdr:nvSpPr>
        <xdr:cNvPr id="394" name="楕円 393"/>
        <xdr:cNvSpPr/>
      </xdr:nvSpPr>
      <xdr:spPr>
        <a:xfrm>
          <a:off x="12700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34290</xdr:rowOff>
    </xdr:from>
    <xdr:ext cx="760095" cy="259080"/>
    <xdr:sp macro="" textlink="">
      <xdr:nvSpPr>
        <xdr:cNvPr id="395" name="テキスト ボックス 394"/>
        <xdr:cNvSpPr txBox="1"/>
      </xdr:nvSpPr>
      <xdr:spPr>
        <a:xfrm>
          <a:off x="939800" y="13235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人件費以外は類似団体平均を下回るものが多く、特に物件費、補助費等の低水準によって公債費以外の経常収支比率は類似団体平均を大きく下回っている。</a:t>
          </a:r>
        </a:p>
        <a:p>
          <a:r>
            <a:rPr kumimoji="1" lang="ja-JP" altLang="en-US" sz="1300">
              <a:latin typeface="ＭＳ Ｐゴシック"/>
              <a:ea typeface="ＭＳ Ｐゴシック"/>
            </a:rPr>
            <a:t>　公債費を含めると、類似団体平均とほぼ同水準まで比率が上がることに加え、公債費は今後も高止まりで推移していく見込みであるため、施設管理の民営化及び組織機構改革の推進などにより人件費をはじめ経常的経費を抑制していくことが必要である。</a:t>
          </a:r>
        </a:p>
      </xdr:txBody>
    </xdr:sp>
    <xdr:clientData/>
  </xdr:twoCellAnchor>
  <xdr:oneCellAnchor>
    <xdr:from>
      <xdr:col>62</xdr:col>
      <xdr:colOff>6350</xdr:colOff>
      <xdr:row>69</xdr:row>
      <xdr:rowOff>107950</xdr:rowOff>
    </xdr:from>
    <xdr:ext cx="296545" cy="225425"/>
    <xdr:sp macro="" textlink="">
      <xdr:nvSpPr>
        <xdr:cNvPr id="407" name="テキスト ボックス 406"/>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9" name="テキスト ボックス 408"/>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1" name="テキスト ボックス 410"/>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3" name="テキスト ボックス 412"/>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5" name="テキスト ボックス 414"/>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7" name="テキスト ボックス 416"/>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9" name="テキスト ボックス 41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40640</xdr:rowOff>
    </xdr:from>
    <xdr:to>
      <xdr:col>82</xdr:col>
      <xdr:colOff>107950</xdr:colOff>
      <xdr:row>77</xdr:row>
      <xdr:rowOff>65405</xdr:rowOff>
    </xdr:to>
    <xdr:cxnSp macro="">
      <xdr:nvCxnSpPr>
        <xdr:cNvPr id="426" name="直線コネクタ 425"/>
        <xdr:cNvCxnSpPr/>
      </xdr:nvCxnSpPr>
      <xdr:spPr>
        <a:xfrm flipV="1">
          <a:off x="15671800" y="13070840"/>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48260</xdr:rowOff>
    </xdr:from>
    <xdr:ext cx="762000" cy="259080"/>
    <xdr:sp macro="" textlink="">
      <xdr:nvSpPr>
        <xdr:cNvPr id="427" name="公債費以外平均値テキスト"/>
        <xdr:cNvSpPr txBox="1"/>
      </xdr:nvSpPr>
      <xdr:spPr>
        <a:xfrm>
          <a:off x="1659890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42545</xdr:rowOff>
    </xdr:from>
    <xdr:to>
      <xdr:col>78</xdr:col>
      <xdr:colOff>69850</xdr:colOff>
      <xdr:row>77</xdr:row>
      <xdr:rowOff>65405</xdr:rowOff>
    </xdr:to>
    <xdr:cxnSp macro="">
      <xdr:nvCxnSpPr>
        <xdr:cNvPr id="429" name="直線コネクタ 428"/>
        <xdr:cNvCxnSpPr/>
      </xdr:nvCxnSpPr>
      <xdr:spPr>
        <a:xfrm>
          <a:off x="14782800" y="132441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7175"/>
    <xdr:sp macro="" textlink="">
      <xdr:nvSpPr>
        <xdr:cNvPr id="431" name="テキスト ボックス 430"/>
        <xdr:cNvSpPr txBox="1"/>
      </xdr:nvSpPr>
      <xdr:spPr>
        <a:xfrm>
          <a:off x="15290800" y="136912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42545</xdr:rowOff>
    </xdr:from>
    <xdr:to>
      <xdr:col>73</xdr:col>
      <xdr:colOff>180975</xdr:colOff>
      <xdr:row>77</xdr:row>
      <xdr:rowOff>143510</xdr:rowOff>
    </xdr:to>
    <xdr:cxnSp macro="">
      <xdr:nvCxnSpPr>
        <xdr:cNvPr id="432" name="直線コネクタ 431"/>
        <xdr:cNvCxnSpPr/>
      </xdr:nvCxnSpPr>
      <xdr:spPr>
        <a:xfrm flipV="1">
          <a:off x="13893800" y="132441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25400</xdr:rowOff>
    </xdr:from>
    <xdr:ext cx="762000" cy="259080"/>
    <xdr:sp macro="" textlink="">
      <xdr:nvSpPr>
        <xdr:cNvPr id="434" name="テキスト ボックス 433"/>
        <xdr:cNvSpPr txBox="1"/>
      </xdr:nvSpPr>
      <xdr:spPr>
        <a:xfrm>
          <a:off x="14401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143510</xdr:rowOff>
    </xdr:from>
    <xdr:to>
      <xdr:col>69</xdr:col>
      <xdr:colOff>92075</xdr:colOff>
      <xdr:row>77</xdr:row>
      <xdr:rowOff>143510</xdr:rowOff>
    </xdr:to>
    <xdr:cxnSp macro="">
      <xdr:nvCxnSpPr>
        <xdr:cNvPr id="435" name="直線コネクタ 434"/>
        <xdr:cNvCxnSpPr/>
      </xdr:nvCxnSpPr>
      <xdr:spPr>
        <a:xfrm>
          <a:off x="13004800" y="13345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165100</xdr:rowOff>
    </xdr:from>
    <xdr:ext cx="760095" cy="259080"/>
    <xdr:sp macro="" textlink="">
      <xdr:nvSpPr>
        <xdr:cNvPr id="437" name="テキスト ボックス 436"/>
        <xdr:cNvSpPr txBox="1"/>
      </xdr:nvSpPr>
      <xdr:spPr>
        <a:xfrm>
          <a:off x="13512800" y="13709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119380</xdr:rowOff>
    </xdr:from>
    <xdr:ext cx="762000" cy="259080"/>
    <xdr:sp macro="" textlink="">
      <xdr:nvSpPr>
        <xdr:cNvPr id="439" name="テキスト ボックス 438"/>
        <xdr:cNvSpPr txBox="1"/>
      </xdr:nvSpPr>
      <xdr:spPr>
        <a:xfrm>
          <a:off x="12623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1" name="テキスト ボックス 44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2" name="テキスト ボックス 44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4" name="テキスト ボックス 44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160655</xdr:rowOff>
    </xdr:from>
    <xdr:to>
      <xdr:col>82</xdr:col>
      <xdr:colOff>158750</xdr:colOff>
      <xdr:row>76</xdr:row>
      <xdr:rowOff>90805</xdr:rowOff>
    </xdr:to>
    <xdr:sp macro="" textlink="">
      <xdr:nvSpPr>
        <xdr:cNvPr id="445" name="楕円 444"/>
        <xdr:cNvSpPr/>
      </xdr:nvSpPr>
      <xdr:spPr>
        <a:xfrm>
          <a:off x="164592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6350</xdr:rowOff>
    </xdr:from>
    <xdr:ext cx="762000" cy="257175"/>
    <xdr:sp macro="" textlink="">
      <xdr:nvSpPr>
        <xdr:cNvPr id="446" name="公債費以外該当値テキスト"/>
        <xdr:cNvSpPr txBox="1"/>
      </xdr:nvSpPr>
      <xdr:spPr>
        <a:xfrm>
          <a:off x="16598900" y="1286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14605</xdr:rowOff>
    </xdr:from>
    <xdr:to>
      <xdr:col>78</xdr:col>
      <xdr:colOff>120650</xdr:colOff>
      <xdr:row>77</xdr:row>
      <xdr:rowOff>116205</xdr:rowOff>
    </xdr:to>
    <xdr:sp macro="" textlink="">
      <xdr:nvSpPr>
        <xdr:cNvPr id="447" name="楕円 446"/>
        <xdr:cNvSpPr/>
      </xdr:nvSpPr>
      <xdr:spPr>
        <a:xfrm>
          <a:off x="15621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126365</xdr:rowOff>
    </xdr:from>
    <xdr:ext cx="736600" cy="259080"/>
    <xdr:sp macro="" textlink="">
      <xdr:nvSpPr>
        <xdr:cNvPr id="448" name="テキスト ボックス 447"/>
        <xdr:cNvSpPr txBox="1"/>
      </xdr:nvSpPr>
      <xdr:spPr>
        <a:xfrm>
          <a:off x="15290800" y="12985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163195</xdr:rowOff>
    </xdr:from>
    <xdr:to>
      <xdr:col>74</xdr:col>
      <xdr:colOff>31750</xdr:colOff>
      <xdr:row>77</xdr:row>
      <xdr:rowOff>93345</xdr:rowOff>
    </xdr:to>
    <xdr:sp macro="" textlink="">
      <xdr:nvSpPr>
        <xdr:cNvPr id="449" name="楕円 448"/>
        <xdr:cNvSpPr/>
      </xdr:nvSpPr>
      <xdr:spPr>
        <a:xfrm>
          <a:off x="14732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103505</xdr:rowOff>
    </xdr:from>
    <xdr:ext cx="762000" cy="259080"/>
    <xdr:sp macro="" textlink="">
      <xdr:nvSpPr>
        <xdr:cNvPr id="450" name="テキスト ボックス 449"/>
        <xdr:cNvSpPr txBox="1"/>
      </xdr:nvSpPr>
      <xdr:spPr>
        <a:xfrm>
          <a:off x="1440180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92075</xdr:rowOff>
    </xdr:from>
    <xdr:to>
      <xdr:col>69</xdr:col>
      <xdr:colOff>142875</xdr:colOff>
      <xdr:row>78</xdr:row>
      <xdr:rowOff>22225</xdr:rowOff>
    </xdr:to>
    <xdr:sp macro="" textlink="">
      <xdr:nvSpPr>
        <xdr:cNvPr id="451" name="楕円 450"/>
        <xdr:cNvSpPr/>
      </xdr:nvSpPr>
      <xdr:spPr>
        <a:xfrm>
          <a:off x="13843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32385</xdr:rowOff>
    </xdr:from>
    <xdr:ext cx="760095" cy="257175"/>
    <xdr:sp macro="" textlink="">
      <xdr:nvSpPr>
        <xdr:cNvPr id="452" name="テキスト ボックス 451"/>
        <xdr:cNvSpPr txBox="1"/>
      </xdr:nvSpPr>
      <xdr:spPr>
        <a:xfrm>
          <a:off x="13512800" y="130625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92075</xdr:rowOff>
    </xdr:from>
    <xdr:to>
      <xdr:col>65</xdr:col>
      <xdr:colOff>53975</xdr:colOff>
      <xdr:row>78</xdr:row>
      <xdr:rowOff>22225</xdr:rowOff>
    </xdr:to>
    <xdr:sp macro="" textlink="">
      <xdr:nvSpPr>
        <xdr:cNvPr id="453" name="楕円 452"/>
        <xdr:cNvSpPr/>
      </xdr:nvSpPr>
      <xdr:spPr>
        <a:xfrm>
          <a:off x="12954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32385</xdr:rowOff>
    </xdr:from>
    <xdr:ext cx="762000" cy="257175"/>
    <xdr:sp macro="" textlink="">
      <xdr:nvSpPr>
        <xdr:cNvPr id="454" name="テキスト ボックス 453"/>
        <xdr:cNvSpPr txBox="1"/>
      </xdr:nvSpPr>
      <xdr:spPr>
        <a:xfrm>
          <a:off x="12623800" y="13062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高知県土佐清水市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60095" cy="257175"/>
    <xdr:sp macro="" textlink="">
      <xdr:nvSpPr>
        <xdr:cNvPr id="46" name="人口1人当たり決算額の推移最小値テキスト130"/>
        <xdr:cNvSpPr txBox="1"/>
      </xdr:nvSpPr>
      <xdr:spPr>
        <a:xfrm>
          <a:off x="5740400" y="3428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60095" cy="257175"/>
    <xdr:sp macro="" textlink="">
      <xdr:nvSpPr>
        <xdr:cNvPr id="48" name="人口1人当たり決算額の推移最大値テキスト130"/>
        <xdr:cNvSpPr txBox="1"/>
      </xdr:nvSpPr>
      <xdr:spPr>
        <a:xfrm>
          <a:off x="5740400" y="1722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148590</xdr:rowOff>
    </xdr:from>
    <xdr:to>
      <xdr:col>29</xdr:col>
      <xdr:colOff>127000</xdr:colOff>
      <xdr:row>14</xdr:row>
      <xdr:rowOff>114300</xdr:rowOff>
    </xdr:to>
    <xdr:cxnSp macro="">
      <xdr:nvCxnSpPr>
        <xdr:cNvPr id="50" name="直線コネクタ 49"/>
        <xdr:cNvCxnSpPr/>
      </xdr:nvCxnSpPr>
      <xdr:spPr>
        <a:xfrm flipV="1">
          <a:off x="5003800" y="2425065"/>
          <a:ext cx="647700" cy="137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60095" cy="257175"/>
    <xdr:sp macro="" textlink="">
      <xdr:nvSpPr>
        <xdr:cNvPr id="51" name="人口1人当たり決算額の推移平均値テキスト130"/>
        <xdr:cNvSpPr txBox="1"/>
      </xdr:nvSpPr>
      <xdr:spPr>
        <a:xfrm>
          <a:off x="5740400" y="278574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114300</xdr:rowOff>
    </xdr:from>
    <xdr:to>
      <xdr:col>26</xdr:col>
      <xdr:colOff>50800</xdr:colOff>
      <xdr:row>15</xdr:row>
      <xdr:rowOff>52705</xdr:rowOff>
    </xdr:to>
    <xdr:cxnSp macro="">
      <xdr:nvCxnSpPr>
        <xdr:cNvPr id="53" name="直線コネクタ 52"/>
        <xdr:cNvCxnSpPr/>
      </xdr:nvCxnSpPr>
      <xdr:spPr>
        <a:xfrm flipV="1">
          <a:off x="4305300" y="256222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75565</xdr:rowOff>
    </xdr:from>
    <xdr:to>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161925</xdr:rowOff>
    </xdr:from>
    <xdr:ext cx="736600" cy="259080"/>
    <xdr:sp macro="" textlink="">
      <xdr:nvSpPr>
        <xdr:cNvPr id="55" name="テキスト ボックス 54"/>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52705</xdr:rowOff>
    </xdr:from>
    <xdr:to>
      <xdr:col>22</xdr:col>
      <xdr:colOff>114300</xdr:colOff>
      <xdr:row>15</xdr:row>
      <xdr:rowOff>84455</xdr:rowOff>
    </xdr:to>
    <xdr:cxnSp macro="">
      <xdr:nvCxnSpPr>
        <xdr:cNvPr id="56" name="直線コネクタ 55"/>
        <xdr:cNvCxnSpPr/>
      </xdr:nvCxnSpPr>
      <xdr:spPr>
        <a:xfrm flipV="1">
          <a:off x="3606800" y="267208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113665</xdr:rowOff>
    </xdr:from>
    <xdr:to>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29210</xdr:rowOff>
    </xdr:from>
    <xdr:ext cx="762000" cy="257175"/>
    <xdr:sp macro="" textlink="">
      <xdr:nvSpPr>
        <xdr:cNvPr id="58" name="テキスト ボックス 57"/>
        <xdr:cNvSpPr txBox="1"/>
      </xdr:nvSpPr>
      <xdr:spPr>
        <a:xfrm>
          <a:off x="3924300" y="2991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84455</xdr:rowOff>
    </xdr:from>
    <xdr:to>
      <xdr:col>18</xdr:col>
      <xdr:colOff>177800</xdr:colOff>
      <xdr:row>15</xdr:row>
      <xdr:rowOff>86360</xdr:rowOff>
    </xdr:to>
    <xdr:cxnSp macro="">
      <xdr:nvCxnSpPr>
        <xdr:cNvPr id="59" name="直線コネクタ 58"/>
        <xdr:cNvCxnSpPr/>
      </xdr:nvCxnSpPr>
      <xdr:spPr>
        <a:xfrm flipV="1">
          <a:off x="2908300" y="270383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133985</xdr:rowOff>
    </xdr:from>
    <xdr:to>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48895</xdr:rowOff>
    </xdr:from>
    <xdr:ext cx="762000" cy="259080"/>
    <xdr:sp macro="" textlink="">
      <xdr:nvSpPr>
        <xdr:cNvPr id="61" name="テキスト ボックス 60"/>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7175"/>
    <xdr:sp macro="" textlink="">
      <xdr:nvSpPr>
        <xdr:cNvPr id="63" name="テキスト ボックス 62"/>
        <xdr:cNvSpPr txBox="1"/>
      </xdr:nvSpPr>
      <xdr:spPr>
        <a:xfrm>
          <a:off x="2527300" y="3025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13</xdr:row>
      <xdr:rowOff>97790</xdr:rowOff>
    </xdr:from>
    <xdr:to>
      <xdr:col>29</xdr:col>
      <xdr:colOff>177800</xdr:colOff>
      <xdr:row>14</xdr:row>
      <xdr:rowOff>27940</xdr:rowOff>
    </xdr:to>
    <xdr:sp macro="" textlink="">
      <xdr:nvSpPr>
        <xdr:cNvPr id="69" name="楕円 68"/>
        <xdr:cNvSpPr/>
      </xdr:nvSpPr>
      <xdr:spPr>
        <a:xfrm>
          <a:off x="5600700" y="237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114300</xdr:rowOff>
    </xdr:from>
    <xdr:ext cx="760095" cy="259080"/>
    <xdr:sp macro="" textlink="">
      <xdr:nvSpPr>
        <xdr:cNvPr id="70" name="人口1人当たり決算額の推移該当値テキスト130"/>
        <xdr:cNvSpPr txBox="1"/>
      </xdr:nvSpPr>
      <xdr:spPr>
        <a:xfrm>
          <a:off x="5740400" y="22193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63500</xdr:rowOff>
    </xdr:from>
    <xdr:to>
      <xdr:col>26</xdr:col>
      <xdr:colOff>101600</xdr:colOff>
      <xdr:row>14</xdr:row>
      <xdr:rowOff>165100</xdr:rowOff>
    </xdr:to>
    <xdr:sp macro="" textlink="">
      <xdr:nvSpPr>
        <xdr:cNvPr id="71" name="楕円 70"/>
        <xdr:cNvSpPr/>
      </xdr:nvSpPr>
      <xdr:spPr>
        <a:xfrm>
          <a:off x="49530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3810</xdr:rowOff>
    </xdr:from>
    <xdr:ext cx="736600" cy="259080"/>
    <xdr:sp macro="" textlink="">
      <xdr:nvSpPr>
        <xdr:cNvPr id="72" name="テキスト ボックス 71"/>
        <xdr:cNvSpPr txBox="1"/>
      </xdr:nvSpPr>
      <xdr:spPr>
        <a:xfrm>
          <a:off x="4622800" y="2280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138,250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1905</xdr:rowOff>
    </xdr:from>
    <xdr:to>
      <xdr:col>22</xdr:col>
      <xdr:colOff>165100</xdr:colOff>
      <xdr:row>15</xdr:row>
      <xdr:rowOff>103505</xdr:rowOff>
    </xdr:to>
    <xdr:sp macro="" textlink="">
      <xdr:nvSpPr>
        <xdr:cNvPr id="73" name="楕円 72"/>
        <xdr:cNvSpPr/>
      </xdr:nvSpPr>
      <xdr:spPr>
        <a:xfrm>
          <a:off x="42545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113665</xdr:rowOff>
    </xdr:from>
    <xdr:ext cx="762000" cy="258445"/>
    <xdr:sp macro="" textlink="">
      <xdr:nvSpPr>
        <xdr:cNvPr id="74" name="テキスト ボックス 73"/>
        <xdr:cNvSpPr txBox="1"/>
      </xdr:nvSpPr>
      <xdr:spPr>
        <a:xfrm>
          <a:off x="3924300" y="2390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33655</xdr:rowOff>
    </xdr:from>
    <xdr:to>
      <xdr:col>19</xdr:col>
      <xdr:colOff>38100</xdr:colOff>
      <xdr:row>15</xdr:row>
      <xdr:rowOff>135255</xdr:rowOff>
    </xdr:to>
    <xdr:sp macro="" textlink="">
      <xdr:nvSpPr>
        <xdr:cNvPr id="75" name="楕円 74"/>
        <xdr:cNvSpPr/>
      </xdr:nvSpPr>
      <xdr:spPr>
        <a:xfrm>
          <a:off x="3556000" y="265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145415</xdr:rowOff>
    </xdr:from>
    <xdr:ext cx="762000" cy="257175"/>
    <xdr:sp macro="" textlink="">
      <xdr:nvSpPr>
        <xdr:cNvPr id="76" name="テキスト ボックス 75"/>
        <xdr:cNvSpPr txBox="1"/>
      </xdr:nvSpPr>
      <xdr:spPr>
        <a:xfrm>
          <a:off x="3225800" y="2421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34925</xdr:rowOff>
    </xdr:from>
    <xdr:to>
      <xdr:col>15</xdr:col>
      <xdr:colOff>101600</xdr:colOff>
      <xdr:row>15</xdr:row>
      <xdr:rowOff>136525</xdr:rowOff>
    </xdr:to>
    <xdr:sp macro="" textlink="">
      <xdr:nvSpPr>
        <xdr:cNvPr id="77" name="楕円 76"/>
        <xdr:cNvSpPr/>
      </xdr:nvSpPr>
      <xdr:spPr>
        <a:xfrm>
          <a:off x="2857500" y="26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146685</xdr:rowOff>
    </xdr:from>
    <xdr:ext cx="762000" cy="257175"/>
    <xdr:sp macro="" textlink="">
      <xdr:nvSpPr>
        <xdr:cNvPr id="78" name="テキスト ボックス 77"/>
        <xdr:cNvSpPr txBox="1"/>
      </xdr:nvSpPr>
      <xdr:spPr>
        <a:xfrm>
          <a:off x="2527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126,995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60095" cy="255905"/>
    <xdr:sp macro="" textlink="">
      <xdr:nvSpPr>
        <xdr:cNvPr id="108" name="人口1人当たり決算額の推移最小値テキスト445"/>
        <xdr:cNvSpPr txBox="1"/>
      </xdr:nvSpPr>
      <xdr:spPr>
        <a:xfrm>
          <a:off x="5740400" y="75793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60095" cy="255905"/>
    <xdr:sp macro="" textlink="">
      <xdr:nvSpPr>
        <xdr:cNvPr id="110" name="人口1人当たり決算額の推移最大値テキスト445"/>
        <xdr:cNvSpPr txBox="1"/>
      </xdr:nvSpPr>
      <xdr:spPr>
        <a:xfrm>
          <a:off x="5740400" y="5795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198755</xdr:rowOff>
    </xdr:from>
    <xdr:to>
      <xdr:col>29</xdr:col>
      <xdr:colOff>127000</xdr:colOff>
      <xdr:row>37</xdr:row>
      <xdr:rowOff>217805</xdr:rowOff>
    </xdr:to>
    <xdr:cxnSp macro="">
      <xdr:nvCxnSpPr>
        <xdr:cNvPr id="112" name="直線コネクタ 111"/>
        <xdr:cNvCxnSpPr/>
      </xdr:nvCxnSpPr>
      <xdr:spPr>
        <a:xfrm>
          <a:off x="5003800" y="732345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251460</xdr:rowOff>
    </xdr:from>
    <xdr:ext cx="760095" cy="259080"/>
    <xdr:sp macro="" textlink="">
      <xdr:nvSpPr>
        <xdr:cNvPr id="113" name="人口1人当たり決算額の推移平均値テキスト445"/>
        <xdr:cNvSpPr txBox="1"/>
      </xdr:nvSpPr>
      <xdr:spPr>
        <a:xfrm>
          <a:off x="5740400" y="73761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194945</xdr:rowOff>
    </xdr:from>
    <xdr:to>
      <xdr:col>26</xdr:col>
      <xdr:colOff>50800</xdr:colOff>
      <xdr:row>37</xdr:row>
      <xdr:rowOff>198755</xdr:rowOff>
    </xdr:to>
    <xdr:cxnSp macro="">
      <xdr:nvCxnSpPr>
        <xdr:cNvPr id="115" name="直線コネクタ 114"/>
        <xdr:cNvCxnSpPr/>
      </xdr:nvCxnSpPr>
      <xdr:spPr>
        <a:xfrm>
          <a:off x="4305300" y="731964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29210</xdr:rowOff>
    </xdr:from>
    <xdr:ext cx="736600" cy="256540"/>
    <xdr:sp macro="" textlink="">
      <xdr:nvSpPr>
        <xdr:cNvPr id="117" name="テキスト ボックス 116"/>
        <xdr:cNvSpPr txBox="1"/>
      </xdr:nvSpPr>
      <xdr:spPr>
        <a:xfrm>
          <a:off x="4622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194945</xdr:rowOff>
    </xdr:from>
    <xdr:to>
      <xdr:col>22</xdr:col>
      <xdr:colOff>114300</xdr:colOff>
      <xdr:row>37</xdr:row>
      <xdr:rowOff>215265</xdr:rowOff>
    </xdr:to>
    <xdr:cxnSp macro="">
      <xdr:nvCxnSpPr>
        <xdr:cNvPr id="118" name="直線コネクタ 117"/>
        <xdr:cNvCxnSpPr/>
      </xdr:nvCxnSpPr>
      <xdr:spPr>
        <a:xfrm flipV="1">
          <a:off x="3606800" y="731964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26670</xdr:rowOff>
    </xdr:from>
    <xdr:ext cx="762000" cy="259080"/>
    <xdr:sp macro="" textlink="">
      <xdr:nvSpPr>
        <xdr:cNvPr id="120" name="テキスト ボックス 119"/>
        <xdr:cNvSpPr txBox="1"/>
      </xdr:nvSpPr>
      <xdr:spPr>
        <a:xfrm>
          <a:off x="39243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208280</xdr:rowOff>
    </xdr:from>
    <xdr:to>
      <xdr:col>18</xdr:col>
      <xdr:colOff>177800</xdr:colOff>
      <xdr:row>37</xdr:row>
      <xdr:rowOff>215265</xdr:rowOff>
    </xdr:to>
    <xdr:cxnSp macro="">
      <xdr:nvCxnSpPr>
        <xdr:cNvPr id="121" name="直線コネクタ 120"/>
        <xdr:cNvCxnSpPr/>
      </xdr:nvCxnSpPr>
      <xdr:spPr>
        <a:xfrm>
          <a:off x="2908300" y="733298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26035</xdr:rowOff>
    </xdr:from>
    <xdr:ext cx="762000" cy="259715"/>
    <xdr:sp macro="" textlink="">
      <xdr:nvSpPr>
        <xdr:cNvPr id="123" name="テキスト ボックス 122"/>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22860</xdr:rowOff>
    </xdr:from>
    <xdr:ext cx="762000" cy="259080"/>
    <xdr:sp macro="" textlink="">
      <xdr:nvSpPr>
        <xdr:cNvPr id="125" name="テキスト ボックス 124"/>
        <xdr:cNvSpPr txBox="1"/>
      </xdr:nvSpPr>
      <xdr:spPr>
        <a:xfrm>
          <a:off x="2527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167005</xdr:rowOff>
    </xdr:from>
    <xdr:to>
      <xdr:col>29</xdr:col>
      <xdr:colOff>177800</xdr:colOff>
      <xdr:row>37</xdr:row>
      <xdr:rowOff>269240</xdr:rowOff>
    </xdr:to>
    <xdr:sp macro="" textlink="">
      <xdr:nvSpPr>
        <xdr:cNvPr id="131" name="楕円 130"/>
        <xdr:cNvSpPr/>
      </xdr:nvSpPr>
      <xdr:spPr>
        <a:xfrm>
          <a:off x="5600700" y="72917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12065</xdr:rowOff>
    </xdr:from>
    <xdr:ext cx="760095" cy="259715"/>
    <xdr:sp macro="" textlink="">
      <xdr:nvSpPr>
        <xdr:cNvPr id="132" name="人口1人当たり決算額の推移該当値テキスト445"/>
        <xdr:cNvSpPr txBox="1"/>
      </xdr:nvSpPr>
      <xdr:spPr>
        <a:xfrm>
          <a:off x="5740400" y="713676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149225</xdr:rowOff>
    </xdr:from>
    <xdr:to>
      <xdr:col>26</xdr:col>
      <xdr:colOff>101600</xdr:colOff>
      <xdr:row>37</xdr:row>
      <xdr:rowOff>250190</xdr:rowOff>
    </xdr:to>
    <xdr:sp macro="" textlink="">
      <xdr:nvSpPr>
        <xdr:cNvPr id="133" name="楕円 132"/>
        <xdr:cNvSpPr/>
      </xdr:nvSpPr>
      <xdr:spPr>
        <a:xfrm>
          <a:off x="4953000" y="7273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88900</xdr:rowOff>
    </xdr:from>
    <xdr:ext cx="736600" cy="255905"/>
    <xdr:sp macro="" textlink="">
      <xdr:nvSpPr>
        <xdr:cNvPr id="134" name="テキスト ボックス 133"/>
        <xdr:cNvSpPr txBox="1"/>
      </xdr:nvSpPr>
      <xdr:spPr>
        <a:xfrm>
          <a:off x="4622800" y="70421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145415</xdr:rowOff>
    </xdr:from>
    <xdr:to>
      <xdr:col>22</xdr:col>
      <xdr:colOff>165100</xdr:colOff>
      <xdr:row>37</xdr:row>
      <xdr:rowOff>246380</xdr:rowOff>
    </xdr:to>
    <xdr:sp macro="" textlink="">
      <xdr:nvSpPr>
        <xdr:cNvPr id="135" name="楕円 134"/>
        <xdr:cNvSpPr/>
      </xdr:nvSpPr>
      <xdr:spPr>
        <a:xfrm>
          <a:off x="4254500" y="7270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85090</xdr:rowOff>
    </xdr:from>
    <xdr:ext cx="762000" cy="258445"/>
    <xdr:sp macro="" textlink="">
      <xdr:nvSpPr>
        <xdr:cNvPr id="136" name="テキスト ボックス 135"/>
        <xdr:cNvSpPr txBox="1"/>
      </xdr:nvSpPr>
      <xdr:spPr>
        <a:xfrm>
          <a:off x="3924300" y="703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163830</xdr:rowOff>
    </xdr:from>
    <xdr:to>
      <xdr:col>19</xdr:col>
      <xdr:colOff>38100</xdr:colOff>
      <xdr:row>37</xdr:row>
      <xdr:rowOff>264795</xdr:rowOff>
    </xdr:to>
    <xdr:sp macro="" textlink="">
      <xdr:nvSpPr>
        <xdr:cNvPr id="137" name="楕円 136"/>
        <xdr:cNvSpPr/>
      </xdr:nvSpPr>
      <xdr:spPr>
        <a:xfrm>
          <a:off x="3556000" y="7288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104775</xdr:rowOff>
    </xdr:from>
    <xdr:ext cx="762000" cy="259080"/>
    <xdr:sp macro="" textlink="">
      <xdr:nvSpPr>
        <xdr:cNvPr id="138" name="テキスト ボックス 137"/>
        <xdr:cNvSpPr txBox="1"/>
      </xdr:nvSpPr>
      <xdr:spPr>
        <a:xfrm>
          <a:off x="3225800" y="705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158750</xdr:rowOff>
    </xdr:from>
    <xdr:to>
      <xdr:col>15</xdr:col>
      <xdr:colOff>101600</xdr:colOff>
      <xdr:row>37</xdr:row>
      <xdr:rowOff>259715</xdr:rowOff>
    </xdr:to>
    <xdr:sp macro="" textlink="">
      <xdr:nvSpPr>
        <xdr:cNvPr id="139" name="楕円 138"/>
        <xdr:cNvSpPr/>
      </xdr:nvSpPr>
      <xdr:spPr>
        <a:xfrm>
          <a:off x="2857500" y="7283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98425</xdr:rowOff>
    </xdr:from>
    <xdr:ext cx="762000" cy="255905"/>
    <xdr:sp macro="" textlink="">
      <xdr:nvSpPr>
        <xdr:cNvPr id="140" name="テキスト ボックス 139"/>
        <xdr:cNvSpPr txBox="1"/>
      </xdr:nvSpPr>
      <xdr:spPr>
        <a:xfrm>
          <a:off x="2527300" y="7051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59055</xdr:rowOff>
    </xdr:from>
    <xdr:to>
      <xdr:col>24</xdr:col>
      <xdr:colOff>63500</xdr:colOff>
      <xdr:row>32</xdr:row>
      <xdr:rowOff>116205</xdr:rowOff>
    </xdr:to>
    <xdr:cxnSp macro="">
      <xdr:nvCxnSpPr>
        <xdr:cNvPr id="61" name="直線コネクタ 60"/>
        <xdr:cNvCxnSpPr/>
      </xdr:nvCxnSpPr>
      <xdr:spPr>
        <a:xfrm>
          <a:off x="3797300" y="55454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598805" cy="259080"/>
    <xdr:sp macro="" textlink="">
      <xdr:nvSpPr>
        <xdr:cNvPr id="62" name="人件費平均値テキスト"/>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59055</xdr:rowOff>
    </xdr:from>
    <xdr:to>
      <xdr:col>19</xdr:col>
      <xdr:colOff>177800</xdr:colOff>
      <xdr:row>34</xdr:row>
      <xdr:rowOff>47625</xdr:rowOff>
    </xdr:to>
    <xdr:cxnSp macro="">
      <xdr:nvCxnSpPr>
        <xdr:cNvPr id="64" name="直線コネクタ 63"/>
        <xdr:cNvCxnSpPr/>
      </xdr:nvCxnSpPr>
      <xdr:spPr>
        <a:xfrm flipV="1">
          <a:off x="2908300" y="554545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168910</xdr:rowOff>
    </xdr:from>
    <xdr:to>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90170</xdr:rowOff>
    </xdr:from>
    <xdr:ext cx="596900" cy="259080"/>
    <xdr:sp macro="" textlink="">
      <xdr:nvSpPr>
        <xdr:cNvPr id="66" name="テキスト ボックス 65"/>
        <xdr:cNvSpPr txBox="1"/>
      </xdr:nvSpPr>
      <xdr:spPr>
        <a:xfrm>
          <a:off x="3497580" y="626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111125</xdr:rowOff>
    </xdr:from>
    <xdr:to>
      <xdr:col>15</xdr:col>
      <xdr:colOff>50800</xdr:colOff>
      <xdr:row>34</xdr:row>
      <xdr:rowOff>47625</xdr:rowOff>
    </xdr:to>
    <xdr:cxnSp macro="">
      <xdr:nvCxnSpPr>
        <xdr:cNvPr id="67" name="直線コネクタ 66"/>
        <xdr:cNvCxnSpPr/>
      </xdr:nvCxnSpPr>
      <xdr:spPr>
        <a:xfrm>
          <a:off x="2019300" y="576897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119380</xdr:rowOff>
    </xdr:from>
    <xdr:to>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40640</xdr:rowOff>
    </xdr:from>
    <xdr:ext cx="532765" cy="257175"/>
    <xdr:sp macro="" textlink="">
      <xdr:nvSpPr>
        <xdr:cNvPr id="69" name="テキスト ボックス 68"/>
        <xdr:cNvSpPr txBox="1"/>
      </xdr:nvSpPr>
      <xdr:spPr>
        <a:xfrm>
          <a:off x="2640965" y="6384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109220</xdr:rowOff>
    </xdr:from>
    <xdr:to>
      <xdr:col>10</xdr:col>
      <xdr:colOff>114300</xdr:colOff>
      <xdr:row>33</xdr:row>
      <xdr:rowOff>111125</xdr:rowOff>
    </xdr:to>
    <xdr:cxnSp macro="">
      <xdr:nvCxnSpPr>
        <xdr:cNvPr id="70" name="直線コネクタ 69"/>
        <xdr:cNvCxnSpPr/>
      </xdr:nvCxnSpPr>
      <xdr:spPr>
        <a:xfrm>
          <a:off x="1130300" y="5767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121920</xdr:rowOff>
    </xdr:from>
    <xdr:to>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43180</xdr:rowOff>
    </xdr:from>
    <xdr:ext cx="532765" cy="257175"/>
    <xdr:sp macro="" textlink="">
      <xdr:nvSpPr>
        <xdr:cNvPr id="72" name="テキスト ボックス 71"/>
        <xdr:cNvSpPr txBox="1"/>
      </xdr:nvSpPr>
      <xdr:spPr>
        <a:xfrm>
          <a:off x="1751965" y="6386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132715</xdr:rowOff>
    </xdr:from>
    <xdr:to>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53975</xdr:rowOff>
    </xdr:from>
    <xdr:ext cx="532765" cy="257175"/>
    <xdr:sp macro="" textlink="">
      <xdr:nvSpPr>
        <xdr:cNvPr id="74" name="テキスト ボックス 73"/>
        <xdr:cNvSpPr txBox="1"/>
      </xdr:nvSpPr>
      <xdr:spPr>
        <a:xfrm>
          <a:off x="862965" y="6397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65405</xdr:rowOff>
    </xdr:from>
    <xdr:to>
      <xdr:col>24</xdr:col>
      <xdr:colOff>114300</xdr:colOff>
      <xdr:row>32</xdr:row>
      <xdr:rowOff>167005</xdr:rowOff>
    </xdr:to>
    <xdr:sp macro="" textlink="">
      <xdr:nvSpPr>
        <xdr:cNvPr id="80" name="楕円 79"/>
        <xdr:cNvSpPr/>
      </xdr:nvSpPr>
      <xdr:spPr>
        <a:xfrm>
          <a:off x="45847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88265</xdr:rowOff>
    </xdr:from>
    <xdr:ext cx="598805" cy="257175"/>
    <xdr:sp macro="" textlink="">
      <xdr:nvSpPr>
        <xdr:cNvPr id="81" name="人件費該当値テキスト"/>
        <xdr:cNvSpPr txBox="1"/>
      </xdr:nvSpPr>
      <xdr:spPr>
        <a:xfrm>
          <a:off x="4686300" y="54032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8255</xdr:rowOff>
    </xdr:from>
    <xdr:to>
      <xdr:col>20</xdr:col>
      <xdr:colOff>38100</xdr:colOff>
      <xdr:row>32</xdr:row>
      <xdr:rowOff>109855</xdr:rowOff>
    </xdr:to>
    <xdr:sp macro="" textlink="">
      <xdr:nvSpPr>
        <xdr:cNvPr id="82" name="楕円 81"/>
        <xdr:cNvSpPr/>
      </xdr:nvSpPr>
      <xdr:spPr>
        <a:xfrm>
          <a:off x="37465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126365</xdr:rowOff>
    </xdr:from>
    <xdr:ext cx="596900" cy="259080"/>
    <xdr:sp macro="" textlink="">
      <xdr:nvSpPr>
        <xdr:cNvPr id="83" name="テキスト ボックス 82"/>
        <xdr:cNvSpPr txBox="1"/>
      </xdr:nvSpPr>
      <xdr:spPr>
        <a:xfrm>
          <a:off x="3497580" y="5269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168275</xdr:rowOff>
    </xdr:from>
    <xdr:to>
      <xdr:col>15</xdr:col>
      <xdr:colOff>101600</xdr:colOff>
      <xdr:row>34</xdr:row>
      <xdr:rowOff>98425</xdr:rowOff>
    </xdr:to>
    <xdr:sp macro="" textlink="">
      <xdr:nvSpPr>
        <xdr:cNvPr id="84" name="楕円 83"/>
        <xdr:cNvSpPr/>
      </xdr:nvSpPr>
      <xdr:spPr>
        <a:xfrm>
          <a:off x="2857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114935</xdr:rowOff>
    </xdr:from>
    <xdr:ext cx="596900" cy="259080"/>
    <xdr:sp macro="" textlink="">
      <xdr:nvSpPr>
        <xdr:cNvPr id="85" name="テキスト ボックス 84"/>
        <xdr:cNvSpPr txBox="1"/>
      </xdr:nvSpPr>
      <xdr:spPr>
        <a:xfrm>
          <a:off x="2608580" y="56013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60325</xdr:rowOff>
    </xdr:from>
    <xdr:to>
      <xdr:col>10</xdr:col>
      <xdr:colOff>165100</xdr:colOff>
      <xdr:row>33</xdr:row>
      <xdr:rowOff>161925</xdr:rowOff>
    </xdr:to>
    <xdr:sp macro="" textlink="">
      <xdr:nvSpPr>
        <xdr:cNvPr id="86" name="楕円 85"/>
        <xdr:cNvSpPr/>
      </xdr:nvSpPr>
      <xdr:spPr>
        <a:xfrm>
          <a:off x="1968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6985</xdr:rowOff>
    </xdr:from>
    <xdr:ext cx="596900" cy="257175"/>
    <xdr:sp macro="" textlink="">
      <xdr:nvSpPr>
        <xdr:cNvPr id="87" name="テキスト ボックス 86"/>
        <xdr:cNvSpPr txBox="1"/>
      </xdr:nvSpPr>
      <xdr:spPr>
        <a:xfrm>
          <a:off x="1719580" y="54933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58420</xdr:rowOff>
    </xdr:from>
    <xdr:to>
      <xdr:col>6</xdr:col>
      <xdr:colOff>38100</xdr:colOff>
      <xdr:row>33</xdr:row>
      <xdr:rowOff>160020</xdr:rowOff>
    </xdr:to>
    <xdr:sp macro="" textlink="">
      <xdr:nvSpPr>
        <xdr:cNvPr id="88" name="楕円 87"/>
        <xdr:cNvSpPr/>
      </xdr:nvSpPr>
      <xdr:spPr>
        <a:xfrm>
          <a:off x="1079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5080</xdr:rowOff>
    </xdr:from>
    <xdr:ext cx="596900" cy="259080"/>
    <xdr:sp macro="" textlink="">
      <xdr:nvSpPr>
        <xdr:cNvPr id="89" name="テキスト ボックス 88"/>
        <xdr:cNvSpPr txBox="1"/>
      </xdr:nvSpPr>
      <xdr:spPr>
        <a:xfrm>
          <a:off x="830580" y="5491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1" name="テキスト ボックス 100"/>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3" name="テキスト ボックス 102"/>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5" name="テキスト ボックス 104"/>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7" name="テキスト ボックス 106"/>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9" name="テキスト ボックス 108"/>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7175"/>
    <xdr:sp macro="" textlink="">
      <xdr:nvSpPr>
        <xdr:cNvPr id="114" name="物件費最大値テキスト"/>
        <xdr:cNvSpPr txBox="1"/>
      </xdr:nvSpPr>
      <xdr:spPr>
        <a:xfrm>
          <a:off x="4686300" y="85248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75565</xdr:rowOff>
    </xdr:from>
    <xdr:to>
      <xdr:col>24</xdr:col>
      <xdr:colOff>63500</xdr:colOff>
      <xdr:row>57</xdr:row>
      <xdr:rowOff>91440</xdr:rowOff>
    </xdr:to>
    <xdr:cxnSp macro="">
      <xdr:nvCxnSpPr>
        <xdr:cNvPr id="116" name="直線コネクタ 115"/>
        <xdr:cNvCxnSpPr/>
      </xdr:nvCxnSpPr>
      <xdr:spPr>
        <a:xfrm flipV="1">
          <a:off x="3797300" y="98482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34670" cy="257175"/>
    <xdr:sp macro="" textlink="">
      <xdr:nvSpPr>
        <xdr:cNvPr id="117" name="物件費平均値テキスト"/>
        <xdr:cNvSpPr txBox="1"/>
      </xdr:nvSpPr>
      <xdr:spPr>
        <a:xfrm>
          <a:off x="4686300" y="97904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73660</xdr:rowOff>
    </xdr:from>
    <xdr:to>
      <xdr:col>19</xdr:col>
      <xdr:colOff>177800</xdr:colOff>
      <xdr:row>57</xdr:row>
      <xdr:rowOff>91440</xdr:rowOff>
    </xdr:to>
    <xdr:cxnSp macro="">
      <xdr:nvCxnSpPr>
        <xdr:cNvPr id="119" name="直線コネクタ 118"/>
        <xdr:cNvCxnSpPr/>
      </xdr:nvCxnSpPr>
      <xdr:spPr>
        <a:xfrm>
          <a:off x="2908300" y="9846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145415</xdr:rowOff>
    </xdr:from>
    <xdr:ext cx="532765" cy="257175"/>
    <xdr:sp macro="" textlink="">
      <xdr:nvSpPr>
        <xdr:cNvPr id="121" name="テキスト ボックス 120"/>
        <xdr:cNvSpPr txBox="1"/>
      </xdr:nvSpPr>
      <xdr:spPr>
        <a:xfrm>
          <a:off x="3529965" y="9918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73660</xdr:rowOff>
    </xdr:from>
    <xdr:to>
      <xdr:col>15</xdr:col>
      <xdr:colOff>50800</xdr:colOff>
      <xdr:row>57</xdr:row>
      <xdr:rowOff>90170</xdr:rowOff>
    </xdr:to>
    <xdr:cxnSp macro="">
      <xdr:nvCxnSpPr>
        <xdr:cNvPr id="122" name="直線コネクタ 121"/>
        <xdr:cNvCxnSpPr/>
      </xdr:nvCxnSpPr>
      <xdr:spPr>
        <a:xfrm flipV="1">
          <a:off x="2019300" y="9846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153670</xdr:rowOff>
    </xdr:from>
    <xdr:ext cx="532765" cy="259080"/>
    <xdr:sp macro="" textlink="">
      <xdr:nvSpPr>
        <xdr:cNvPr id="124" name="テキスト ボックス 123"/>
        <xdr:cNvSpPr txBox="1"/>
      </xdr:nvSpPr>
      <xdr:spPr>
        <a:xfrm>
          <a:off x="2640965" y="992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90170</xdr:rowOff>
    </xdr:from>
    <xdr:to>
      <xdr:col>10</xdr:col>
      <xdr:colOff>114300</xdr:colOff>
      <xdr:row>57</xdr:row>
      <xdr:rowOff>111760</xdr:rowOff>
    </xdr:to>
    <xdr:cxnSp macro="">
      <xdr:nvCxnSpPr>
        <xdr:cNvPr id="125" name="直線コネクタ 124"/>
        <xdr:cNvCxnSpPr/>
      </xdr:nvCxnSpPr>
      <xdr:spPr>
        <a:xfrm flipV="1">
          <a:off x="1130300" y="98628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167640</xdr:rowOff>
    </xdr:from>
    <xdr:ext cx="532765" cy="257175"/>
    <xdr:sp macro="" textlink="">
      <xdr:nvSpPr>
        <xdr:cNvPr id="127" name="テキスト ボックス 126"/>
        <xdr:cNvSpPr txBox="1"/>
      </xdr:nvSpPr>
      <xdr:spPr>
        <a:xfrm>
          <a:off x="1751965" y="9940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32765" cy="259080"/>
    <xdr:sp macro="" textlink="">
      <xdr:nvSpPr>
        <xdr:cNvPr id="129" name="テキスト ボックス 128"/>
        <xdr:cNvSpPr txBox="1"/>
      </xdr:nvSpPr>
      <xdr:spPr>
        <a:xfrm>
          <a:off x="862965" y="994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24765</xdr:rowOff>
    </xdr:from>
    <xdr:to>
      <xdr:col>24</xdr:col>
      <xdr:colOff>114300</xdr:colOff>
      <xdr:row>57</xdr:row>
      <xdr:rowOff>126365</xdr:rowOff>
    </xdr:to>
    <xdr:sp macro="" textlink="">
      <xdr:nvSpPr>
        <xdr:cNvPr id="135" name="楕円 134"/>
        <xdr:cNvSpPr/>
      </xdr:nvSpPr>
      <xdr:spPr>
        <a:xfrm>
          <a:off x="4584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155575</xdr:rowOff>
    </xdr:from>
    <xdr:ext cx="598805" cy="257175"/>
    <xdr:sp macro="" textlink="">
      <xdr:nvSpPr>
        <xdr:cNvPr id="136" name="物件費該当値テキスト"/>
        <xdr:cNvSpPr txBox="1"/>
      </xdr:nvSpPr>
      <xdr:spPr>
        <a:xfrm>
          <a:off x="4686300" y="95853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37" name="楕円 136"/>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158750</xdr:rowOff>
    </xdr:from>
    <xdr:ext cx="532765" cy="259080"/>
    <xdr:sp macro="" textlink="">
      <xdr:nvSpPr>
        <xdr:cNvPr id="138" name="テキスト ボックス 137"/>
        <xdr:cNvSpPr txBox="1"/>
      </xdr:nvSpPr>
      <xdr:spPr>
        <a:xfrm>
          <a:off x="3529965" y="9588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22860</xdr:rowOff>
    </xdr:from>
    <xdr:to>
      <xdr:col>15</xdr:col>
      <xdr:colOff>101600</xdr:colOff>
      <xdr:row>57</xdr:row>
      <xdr:rowOff>124460</xdr:rowOff>
    </xdr:to>
    <xdr:sp macro="" textlink="">
      <xdr:nvSpPr>
        <xdr:cNvPr id="139" name="楕円 138"/>
        <xdr:cNvSpPr/>
      </xdr:nvSpPr>
      <xdr:spPr>
        <a:xfrm>
          <a:off x="2857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140970</xdr:rowOff>
    </xdr:from>
    <xdr:ext cx="596900" cy="259080"/>
    <xdr:sp macro="" textlink="">
      <xdr:nvSpPr>
        <xdr:cNvPr id="140" name="テキスト ボックス 139"/>
        <xdr:cNvSpPr txBox="1"/>
      </xdr:nvSpPr>
      <xdr:spPr>
        <a:xfrm>
          <a:off x="2608580" y="9570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39370</xdr:rowOff>
    </xdr:from>
    <xdr:to>
      <xdr:col>10</xdr:col>
      <xdr:colOff>165100</xdr:colOff>
      <xdr:row>57</xdr:row>
      <xdr:rowOff>140970</xdr:rowOff>
    </xdr:to>
    <xdr:sp macro="" textlink="">
      <xdr:nvSpPr>
        <xdr:cNvPr id="141" name="楕円 140"/>
        <xdr:cNvSpPr/>
      </xdr:nvSpPr>
      <xdr:spPr>
        <a:xfrm>
          <a:off x="196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157480</xdr:rowOff>
    </xdr:from>
    <xdr:ext cx="532765" cy="257175"/>
    <xdr:sp macro="" textlink="">
      <xdr:nvSpPr>
        <xdr:cNvPr id="142" name="テキスト ボックス 141"/>
        <xdr:cNvSpPr txBox="1"/>
      </xdr:nvSpPr>
      <xdr:spPr>
        <a:xfrm>
          <a:off x="1751965" y="9587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60960</xdr:rowOff>
    </xdr:from>
    <xdr:to>
      <xdr:col>6</xdr:col>
      <xdr:colOff>38100</xdr:colOff>
      <xdr:row>57</xdr:row>
      <xdr:rowOff>162560</xdr:rowOff>
    </xdr:to>
    <xdr:sp macro="" textlink="">
      <xdr:nvSpPr>
        <xdr:cNvPr id="143" name="楕円 142"/>
        <xdr:cNvSpPr/>
      </xdr:nvSpPr>
      <xdr:spPr>
        <a:xfrm>
          <a:off x="1079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7620</xdr:rowOff>
    </xdr:from>
    <xdr:ext cx="532765" cy="257175"/>
    <xdr:sp macro="" textlink="">
      <xdr:nvSpPr>
        <xdr:cNvPr id="144" name="テキスト ボックス 143"/>
        <xdr:cNvSpPr txBox="1"/>
      </xdr:nvSpPr>
      <xdr:spPr>
        <a:xfrm>
          <a:off x="862965" y="9608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3" name="テキスト ボックス 152"/>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015" cy="259080"/>
    <xdr:sp macro="" textlink="">
      <xdr:nvSpPr>
        <xdr:cNvPr id="156" name="テキスト ボックス 155"/>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175"/>
    <xdr:sp macro="" textlink="">
      <xdr:nvSpPr>
        <xdr:cNvPr id="158" name="テキスト ボックス 157"/>
        <xdr:cNvSpPr txBox="1"/>
      </xdr:nvSpPr>
      <xdr:spPr>
        <a:xfrm>
          <a:off x="230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7175"/>
    <xdr:sp macro="" textlink="">
      <xdr:nvSpPr>
        <xdr:cNvPr id="162" name="テキスト ボックス 161"/>
        <xdr:cNvSpPr txBox="1"/>
      </xdr:nvSpPr>
      <xdr:spPr>
        <a:xfrm>
          <a:off x="230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8" name="テキスト ボックス 167"/>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7175"/>
    <xdr:sp macro="" textlink="">
      <xdr:nvSpPr>
        <xdr:cNvPr id="171" name="維持補修費最小値テキスト"/>
        <xdr:cNvSpPr txBox="1"/>
      </xdr:nvSpPr>
      <xdr:spPr>
        <a:xfrm>
          <a:off x="4686300" y="136340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86360</xdr:rowOff>
    </xdr:from>
    <xdr:to>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7175"/>
    <xdr:sp macro="" textlink="">
      <xdr:nvSpPr>
        <xdr:cNvPr id="173" name="維持補修費最大値テキスト"/>
        <xdr:cNvSpPr txBox="1"/>
      </xdr:nvSpPr>
      <xdr:spPr>
        <a:xfrm>
          <a:off x="4686300" y="119754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21590</xdr:rowOff>
    </xdr:from>
    <xdr:to>
      <xdr:col>24</xdr:col>
      <xdr:colOff>63500</xdr:colOff>
      <xdr:row>79</xdr:row>
      <xdr:rowOff>33020</xdr:rowOff>
    </xdr:to>
    <xdr:cxnSp macro="">
      <xdr:nvCxnSpPr>
        <xdr:cNvPr id="175" name="直線コネクタ 174"/>
        <xdr:cNvCxnSpPr/>
      </xdr:nvCxnSpPr>
      <xdr:spPr>
        <a:xfrm flipV="1">
          <a:off x="3797300" y="135661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64135</xdr:rowOff>
    </xdr:from>
    <xdr:ext cx="534670" cy="257175"/>
    <xdr:sp macro="" textlink="">
      <xdr:nvSpPr>
        <xdr:cNvPr id="176" name="維持補修費平均値テキスト"/>
        <xdr:cNvSpPr txBox="1"/>
      </xdr:nvSpPr>
      <xdr:spPr>
        <a:xfrm>
          <a:off x="4686300" y="132657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6350</xdr:rowOff>
    </xdr:from>
    <xdr:to>
      <xdr:col>19</xdr:col>
      <xdr:colOff>177800</xdr:colOff>
      <xdr:row>79</xdr:row>
      <xdr:rowOff>33020</xdr:rowOff>
    </xdr:to>
    <xdr:cxnSp macro="">
      <xdr:nvCxnSpPr>
        <xdr:cNvPr id="178" name="直線コネクタ 177"/>
        <xdr:cNvCxnSpPr/>
      </xdr:nvCxnSpPr>
      <xdr:spPr>
        <a:xfrm>
          <a:off x="2908300" y="13550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64770</xdr:rowOff>
    </xdr:from>
    <xdr:to>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11430</xdr:rowOff>
    </xdr:from>
    <xdr:ext cx="467995" cy="259080"/>
    <xdr:sp macro="" textlink="">
      <xdr:nvSpPr>
        <xdr:cNvPr id="180" name="テキスト ボックス 179"/>
        <xdr:cNvSpPr txBox="1"/>
      </xdr:nvSpPr>
      <xdr:spPr>
        <a:xfrm>
          <a:off x="3562350" y="13213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160020</xdr:rowOff>
    </xdr:from>
    <xdr:to>
      <xdr:col>15</xdr:col>
      <xdr:colOff>50800</xdr:colOff>
      <xdr:row>79</xdr:row>
      <xdr:rowOff>6350</xdr:rowOff>
    </xdr:to>
    <xdr:cxnSp macro="">
      <xdr:nvCxnSpPr>
        <xdr:cNvPr id="181" name="直線コネクタ 180"/>
        <xdr:cNvCxnSpPr/>
      </xdr:nvCxnSpPr>
      <xdr:spPr>
        <a:xfrm>
          <a:off x="2019300" y="13533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110490</xdr:rowOff>
    </xdr:from>
    <xdr:to>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57150</xdr:rowOff>
    </xdr:from>
    <xdr:ext cx="467995" cy="259080"/>
    <xdr:sp macro="" textlink="">
      <xdr:nvSpPr>
        <xdr:cNvPr id="183" name="テキスト ボックス 182"/>
        <xdr:cNvSpPr txBox="1"/>
      </xdr:nvSpPr>
      <xdr:spPr>
        <a:xfrm>
          <a:off x="2673350" y="13258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160020</xdr:rowOff>
    </xdr:from>
    <xdr:to>
      <xdr:col>10</xdr:col>
      <xdr:colOff>114300</xdr:colOff>
      <xdr:row>79</xdr:row>
      <xdr:rowOff>19685</xdr:rowOff>
    </xdr:to>
    <xdr:cxnSp macro="">
      <xdr:nvCxnSpPr>
        <xdr:cNvPr id="184" name="直線コネクタ 183"/>
        <xdr:cNvCxnSpPr/>
      </xdr:nvCxnSpPr>
      <xdr:spPr>
        <a:xfrm flipV="1">
          <a:off x="1130300" y="135331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94615</xdr:rowOff>
    </xdr:from>
    <xdr:to>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7995" cy="257175"/>
    <xdr:sp macro="" textlink="">
      <xdr:nvSpPr>
        <xdr:cNvPr id="186" name="テキスト ボックス 185"/>
        <xdr:cNvSpPr txBox="1"/>
      </xdr:nvSpPr>
      <xdr:spPr>
        <a:xfrm>
          <a:off x="1784350" y="13242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35560</xdr:rowOff>
    </xdr:from>
    <xdr:ext cx="467995" cy="259080"/>
    <xdr:sp macro="" textlink="">
      <xdr:nvSpPr>
        <xdr:cNvPr id="188" name="テキスト ボックス 187"/>
        <xdr:cNvSpPr txBox="1"/>
      </xdr:nvSpPr>
      <xdr:spPr>
        <a:xfrm>
          <a:off x="895350" y="13237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142240</xdr:rowOff>
    </xdr:from>
    <xdr:to>
      <xdr:col>24</xdr:col>
      <xdr:colOff>114300</xdr:colOff>
      <xdr:row>79</xdr:row>
      <xdr:rowOff>72390</xdr:rowOff>
    </xdr:to>
    <xdr:sp macro="" textlink="">
      <xdr:nvSpPr>
        <xdr:cNvPr id="194" name="楕円 193"/>
        <xdr:cNvSpPr/>
      </xdr:nvSpPr>
      <xdr:spPr>
        <a:xfrm>
          <a:off x="4584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57150</xdr:rowOff>
    </xdr:from>
    <xdr:ext cx="469900" cy="259080"/>
    <xdr:sp macro="" textlink="">
      <xdr:nvSpPr>
        <xdr:cNvPr id="195" name="維持補修費該当値テキスト"/>
        <xdr:cNvSpPr txBox="1"/>
      </xdr:nvSpPr>
      <xdr:spPr>
        <a:xfrm>
          <a:off x="4686300" y="1343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153670</xdr:rowOff>
    </xdr:from>
    <xdr:to>
      <xdr:col>20</xdr:col>
      <xdr:colOff>38100</xdr:colOff>
      <xdr:row>79</xdr:row>
      <xdr:rowOff>83820</xdr:rowOff>
    </xdr:to>
    <xdr:sp macro="" textlink="">
      <xdr:nvSpPr>
        <xdr:cNvPr id="196" name="楕円 195"/>
        <xdr:cNvSpPr/>
      </xdr:nvSpPr>
      <xdr:spPr>
        <a:xfrm>
          <a:off x="3746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74930</xdr:rowOff>
    </xdr:from>
    <xdr:ext cx="467995" cy="257175"/>
    <xdr:sp macro="" textlink="">
      <xdr:nvSpPr>
        <xdr:cNvPr id="197" name="テキスト ボックス 196"/>
        <xdr:cNvSpPr txBox="1"/>
      </xdr:nvSpPr>
      <xdr:spPr>
        <a:xfrm>
          <a:off x="3562350" y="13619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127000</xdr:rowOff>
    </xdr:from>
    <xdr:to>
      <xdr:col>15</xdr:col>
      <xdr:colOff>101600</xdr:colOff>
      <xdr:row>79</xdr:row>
      <xdr:rowOff>57150</xdr:rowOff>
    </xdr:to>
    <xdr:sp macro="" textlink="">
      <xdr:nvSpPr>
        <xdr:cNvPr id="198" name="楕円 197"/>
        <xdr:cNvSpPr/>
      </xdr:nvSpPr>
      <xdr:spPr>
        <a:xfrm>
          <a:off x="2857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48260</xdr:rowOff>
    </xdr:from>
    <xdr:ext cx="467995" cy="259080"/>
    <xdr:sp macro="" textlink="">
      <xdr:nvSpPr>
        <xdr:cNvPr id="199" name="テキスト ボックス 198"/>
        <xdr:cNvSpPr txBox="1"/>
      </xdr:nvSpPr>
      <xdr:spPr>
        <a:xfrm>
          <a:off x="2673350" y="13592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109220</xdr:rowOff>
    </xdr:from>
    <xdr:to>
      <xdr:col>10</xdr:col>
      <xdr:colOff>165100</xdr:colOff>
      <xdr:row>79</xdr:row>
      <xdr:rowOff>39370</xdr:rowOff>
    </xdr:to>
    <xdr:sp macro="" textlink="">
      <xdr:nvSpPr>
        <xdr:cNvPr id="200" name="楕円 199"/>
        <xdr:cNvSpPr/>
      </xdr:nvSpPr>
      <xdr:spPr>
        <a:xfrm>
          <a:off x="1968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30480</xdr:rowOff>
    </xdr:from>
    <xdr:ext cx="467995" cy="257175"/>
    <xdr:sp macro="" textlink="">
      <xdr:nvSpPr>
        <xdr:cNvPr id="201" name="テキスト ボックス 200"/>
        <xdr:cNvSpPr txBox="1"/>
      </xdr:nvSpPr>
      <xdr:spPr>
        <a:xfrm>
          <a:off x="1784350" y="13575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140335</xdr:rowOff>
    </xdr:from>
    <xdr:to>
      <xdr:col>6</xdr:col>
      <xdr:colOff>38100</xdr:colOff>
      <xdr:row>79</xdr:row>
      <xdr:rowOff>70485</xdr:rowOff>
    </xdr:to>
    <xdr:sp macro="" textlink="">
      <xdr:nvSpPr>
        <xdr:cNvPr id="202" name="楕円 201"/>
        <xdr:cNvSpPr/>
      </xdr:nvSpPr>
      <xdr:spPr>
        <a:xfrm>
          <a:off x="1079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61595</xdr:rowOff>
    </xdr:from>
    <xdr:ext cx="467995" cy="259080"/>
    <xdr:sp macro="" textlink="">
      <xdr:nvSpPr>
        <xdr:cNvPr id="203" name="テキスト ボックス 202"/>
        <xdr:cNvSpPr txBox="1"/>
      </xdr:nvSpPr>
      <xdr:spPr>
        <a:xfrm>
          <a:off x="895350" y="13606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4" name="テキスト ボックス 213"/>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18" name="テキスト ボックス 217"/>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0" name="テキスト ボックス 219"/>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2" name="テキスト ボックス 221"/>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6" name="テキスト ボックス 225"/>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19685</xdr:rowOff>
    </xdr:from>
    <xdr:to>
      <xdr:col>24</xdr:col>
      <xdr:colOff>63500</xdr:colOff>
      <xdr:row>97</xdr:row>
      <xdr:rowOff>68580</xdr:rowOff>
    </xdr:to>
    <xdr:cxnSp macro="">
      <xdr:nvCxnSpPr>
        <xdr:cNvPr id="233" name="直線コネクタ 232"/>
        <xdr:cNvCxnSpPr/>
      </xdr:nvCxnSpPr>
      <xdr:spPr>
        <a:xfrm flipV="1">
          <a:off x="3797300" y="1647888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55245</xdr:rowOff>
    </xdr:from>
    <xdr:to>
      <xdr:col>19</xdr:col>
      <xdr:colOff>177800</xdr:colOff>
      <xdr:row>97</xdr:row>
      <xdr:rowOff>68580</xdr:rowOff>
    </xdr:to>
    <xdr:cxnSp macro="">
      <xdr:nvCxnSpPr>
        <xdr:cNvPr id="236" name="直線コネクタ 235"/>
        <xdr:cNvCxnSpPr/>
      </xdr:nvCxnSpPr>
      <xdr:spPr>
        <a:xfrm>
          <a:off x="2908300" y="166858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6900" cy="257175"/>
    <xdr:sp macro="" textlink="">
      <xdr:nvSpPr>
        <xdr:cNvPr id="238" name="テキスト ボックス 237"/>
        <xdr:cNvSpPr txBox="1"/>
      </xdr:nvSpPr>
      <xdr:spPr>
        <a:xfrm>
          <a:off x="3497580" y="16342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55245</xdr:rowOff>
    </xdr:from>
    <xdr:to>
      <xdr:col>15</xdr:col>
      <xdr:colOff>50800</xdr:colOff>
      <xdr:row>97</xdr:row>
      <xdr:rowOff>80645</xdr:rowOff>
    </xdr:to>
    <xdr:cxnSp macro="">
      <xdr:nvCxnSpPr>
        <xdr:cNvPr id="239" name="直線コネクタ 238"/>
        <xdr:cNvCxnSpPr/>
      </xdr:nvCxnSpPr>
      <xdr:spPr>
        <a:xfrm flipV="1">
          <a:off x="2019300" y="166858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6900" cy="257175"/>
    <xdr:sp macro="" textlink="">
      <xdr:nvSpPr>
        <xdr:cNvPr id="241" name="テキスト ボックス 240"/>
        <xdr:cNvSpPr txBox="1"/>
      </xdr:nvSpPr>
      <xdr:spPr>
        <a:xfrm>
          <a:off x="2608580" y="16342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63500</xdr:rowOff>
    </xdr:from>
    <xdr:to>
      <xdr:col>10</xdr:col>
      <xdr:colOff>114300</xdr:colOff>
      <xdr:row>97</xdr:row>
      <xdr:rowOff>80645</xdr:rowOff>
    </xdr:to>
    <xdr:cxnSp macro="">
      <xdr:nvCxnSpPr>
        <xdr:cNvPr id="242" name="直線コネクタ 241"/>
        <xdr:cNvCxnSpPr/>
      </xdr:nvCxnSpPr>
      <xdr:spPr>
        <a:xfrm>
          <a:off x="1130300" y="166941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32765" cy="257175"/>
    <xdr:sp macro="" textlink="">
      <xdr:nvSpPr>
        <xdr:cNvPr id="244" name="テキスト ボックス 243"/>
        <xdr:cNvSpPr txBox="1"/>
      </xdr:nvSpPr>
      <xdr:spPr>
        <a:xfrm>
          <a:off x="1751965" y="16374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32765" cy="259080"/>
    <xdr:sp macro="" textlink="">
      <xdr:nvSpPr>
        <xdr:cNvPr id="246" name="テキスト ボックス 245"/>
        <xdr:cNvSpPr txBox="1"/>
      </xdr:nvSpPr>
      <xdr:spPr>
        <a:xfrm>
          <a:off x="862965" y="16380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52" name="楕円 251"/>
        <xdr:cNvSpPr/>
      </xdr:nvSpPr>
      <xdr:spPr>
        <a:xfrm>
          <a:off x="458470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118745</xdr:rowOff>
    </xdr:from>
    <xdr:ext cx="598805" cy="259080"/>
    <xdr:sp macro="" textlink="">
      <xdr:nvSpPr>
        <xdr:cNvPr id="253" name="扶助費該当値テキスト"/>
        <xdr:cNvSpPr txBox="1"/>
      </xdr:nvSpPr>
      <xdr:spPr>
        <a:xfrm>
          <a:off x="4686300" y="16406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17780</xdr:rowOff>
    </xdr:from>
    <xdr:to>
      <xdr:col>20</xdr:col>
      <xdr:colOff>38100</xdr:colOff>
      <xdr:row>97</xdr:row>
      <xdr:rowOff>119380</xdr:rowOff>
    </xdr:to>
    <xdr:sp macro="" textlink="">
      <xdr:nvSpPr>
        <xdr:cNvPr id="254" name="楕円 253"/>
        <xdr:cNvSpPr/>
      </xdr:nvSpPr>
      <xdr:spPr>
        <a:xfrm>
          <a:off x="3746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110490</xdr:rowOff>
    </xdr:from>
    <xdr:ext cx="532765" cy="257175"/>
    <xdr:sp macro="" textlink="">
      <xdr:nvSpPr>
        <xdr:cNvPr id="255" name="テキスト ボックス 254"/>
        <xdr:cNvSpPr txBox="1"/>
      </xdr:nvSpPr>
      <xdr:spPr>
        <a:xfrm>
          <a:off x="3529965" y="16741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4445</xdr:rowOff>
    </xdr:from>
    <xdr:to>
      <xdr:col>15</xdr:col>
      <xdr:colOff>101600</xdr:colOff>
      <xdr:row>97</xdr:row>
      <xdr:rowOff>106045</xdr:rowOff>
    </xdr:to>
    <xdr:sp macro="" textlink="">
      <xdr:nvSpPr>
        <xdr:cNvPr id="256" name="楕円 255"/>
        <xdr:cNvSpPr/>
      </xdr:nvSpPr>
      <xdr:spPr>
        <a:xfrm>
          <a:off x="2857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97790</xdr:rowOff>
    </xdr:from>
    <xdr:ext cx="532765" cy="257175"/>
    <xdr:sp macro="" textlink="">
      <xdr:nvSpPr>
        <xdr:cNvPr id="257" name="テキスト ボックス 256"/>
        <xdr:cNvSpPr txBox="1"/>
      </xdr:nvSpPr>
      <xdr:spPr>
        <a:xfrm>
          <a:off x="2640965" y="16728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29845</xdr:rowOff>
    </xdr:from>
    <xdr:to>
      <xdr:col>10</xdr:col>
      <xdr:colOff>165100</xdr:colOff>
      <xdr:row>97</xdr:row>
      <xdr:rowOff>132080</xdr:rowOff>
    </xdr:to>
    <xdr:sp macro="" textlink="">
      <xdr:nvSpPr>
        <xdr:cNvPr id="258" name="楕円 257"/>
        <xdr:cNvSpPr/>
      </xdr:nvSpPr>
      <xdr:spPr>
        <a:xfrm>
          <a:off x="1968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122555</xdr:rowOff>
    </xdr:from>
    <xdr:ext cx="532765" cy="257175"/>
    <xdr:sp macro="" textlink="">
      <xdr:nvSpPr>
        <xdr:cNvPr id="259" name="テキスト ボックス 258"/>
        <xdr:cNvSpPr txBox="1"/>
      </xdr:nvSpPr>
      <xdr:spPr>
        <a:xfrm>
          <a:off x="1751965" y="1675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12700</xdr:rowOff>
    </xdr:from>
    <xdr:to>
      <xdr:col>6</xdr:col>
      <xdr:colOff>38100</xdr:colOff>
      <xdr:row>97</xdr:row>
      <xdr:rowOff>114300</xdr:rowOff>
    </xdr:to>
    <xdr:sp macro="" textlink="">
      <xdr:nvSpPr>
        <xdr:cNvPr id="260" name="楕円 259"/>
        <xdr:cNvSpPr/>
      </xdr:nvSpPr>
      <xdr:spPr>
        <a:xfrm>
          <a:off x="1079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105410</xdr:rowOff>
    </xdr:from>
    <xdr:ext cx="532765" cy="259080"/>
    <xdr:sp macro="" textlink="">
      <xdr:nvSpPr>
        <xdr:cNvPr id="261" name="テキスト ボックス 260"/>
        <xdr:cNvSpPr txBox="1"/>
      </xdr:nvSpPr>
      <xdr:spPr>
        <a:xfrm>
          <a:off x="862965" y="1673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0" name="テキスト ボックス 269"/>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3" name="テキスト ボックス 272"/>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5" name="テキスト ボックス 274"/>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7" name="テキスト ボックス 276"/>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9" name="テキスト ボックス 278"/>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1" name="テキスト ボックス 280"/>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3" name="テキスト ボックス 282"/>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114935</xdr:rowOff>
    </xdr:from>
    <xdr:to>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60960</xdr:rowOff>
    </xdr:from>
    <xdr:to>
      <xdr:col>55</xdr:col>
      <xdr:colOff>0</xdr:colOff>
      <xdr:row>37</xdr:row>
      <xdr:rowOff>121920</xdr:rowOff>
    </xdr:to>
    <xdr:cxnSp macro="">
      <xdr:nvCxnSpPr>
        <xdr:cNvPr id="290" name="直線コネクタ 289"/>
        <xdr:cNvCxnSpPr/>
      </xdr:nvCxnSpPr>
      <xdr:spPr>
        <a:xfrm>
          <a:off x="9639300" y="6061710"/>
          <a:ext cx="8382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98805" cy="257175"/>
    <xdr:sp macro="" textlink="">
      <xdr:nvSpPr>
        <xdr:cNvPr id="291" name="補助費等平均値テキスト"/>
        <xdr:cNvSpPr txBox="1"/>
      </xdr:nvSpPr>
      <xdr:spPr>
        <a:xfrm>
          <a:off x="10528300" y="61455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60960</xdr:rowOff>
    </xdr:from>
    <xdr:to>
      <xdr:col>50</xdr:col>
      <xdr:colOff>114300</xdr:colOff>
      <xdr:row>38</xdr:row>
      <xdr:rowOff>14605</xdr:rowOff>
    </xdr:to>
    <xdr:cxnSp macro="">
      <xdr:nvCxnSpPr>
        <xdr:cNvPr id="293" name="直線コネクタ 292"/>
        <xdr:cNvCxnSpPr/>
      </xdr:nvCxnSpPr>
      <xdr:spPr>
        <a:xfrm flipV="1">
          <a:off x="8750300" y="606171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88265</xdr:rowOff>
    </xdr:from>
    <xdr:to>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34925</xdr:rowOff>
    </xdr:from>
    <xdr:ext cx="596900" cy="259080"/>
    <xdr:sp macro="" textlink="">
      <xdr:nvSpPr>
        <xdr:cNvPr id="295" name="テキスト ボックス 294"/>
        <xdr:cNvSpPr txBox="1"/>
      </xdr:nvSpPr>
      <xdr:spPr>
        <a:xfrm>
          <a:off x="9339580" y="5692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14605</xdr:rowOff>
    </xdr:from>
    <xdr:to>
      <xdr:col>45</xdr:col>
      <xdr:colOff>177800</xdr:colOff>
      <xdr:row>38</xdr:row>
      <xdr:rowOff>36830</xdr:rowOff>
    </xdr:to>
    <xdr:cxnSp macro="">
      <xdr:nvCxnSpPr>
        <xdr:cNvPr id="296" name="直線コネクタ 295"/>
        <xdr:cNvCxnSpPr/>
      </xdr:nvCxnSpPr>
      <xdr:spPr>
        <a:xfrm flipV="1">
          <a:off x="7861300" y="65297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46990</xdr:rowOff>
    </xdr:from>
    <xdr:to>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165100</xdr:rowOff>
    </xdr:from>
    <xdr:ext cx="532765" cy="259080"/>
    <xdr:sp macro="" textlink="">
      <xdr:nvSpPr>
        <xdr:cNvPr id="298" name="テキスト ボックス 297"/>
        <xdr:cNvSpPr txBox="1"/>
      </xdr:nvSpPr>
      <xdr:spPr>
        <a:xfrm>
          <a:off x="8482965" y="6165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36830</xdr:rowOff>
    </xdr:from>
    <xdr:to>
      <xdr:col>41</xdr:col>
      <xdr:colOff>50800</xdr:colOff>
      <xdr:row>38</xdr:row>
      <xdr:rowOff>36830</xdr:rowOff>
    </xdr:to>
    <xdr:cxnSp macro="">
      <xdr:nvCxnSpPr>
        <xdr:cNvPr id="299" name="直線コネクタ 298"/>
        <xdr:cNvCxnSpPr/>
      </xdr:nvCxnSpPr>
      <xdr:spPr>
        <a:xfrm flipV="1">
          <a:off x="6972300" y="655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xdr:rowOff>
    </xdr:from>
    <xdr:ext cx="532765" cy="259080"/>
    <xdr:sp macro="" textlink="">
      <xdr:nvSpPr>
        <xdr:cNvPr id="301" name="テキスト ボックス 300"/>
        <xdr:cNvSpPr txBox="1"/>
      </xdr:nvSpPr>
      <xdr:spPr>
        <a:xfrm>
          <a:off x="7593965" y="6188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21590</xdr:rowOff>
    </xdr:from>
    <xdr:ext cx="532765" cy="259080"/>
    <xdr:sp macro="" textlink="">
      <xdr:nvSpPr>
        <xdr:cNvPr id="303" name="テキスト ボックス 302"/>
        <xdr:cNvSpPr txBox="1"/>
      </xdr:nvSpPr>
      <xdr:spPr>
        <a:xfrm>
          <a:off x="6704965" y="6193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309" name="楕円 308"/>
        <xdr:cNvSpPr/>
      </xdr:nvSpPr>
      <xdr:spPr>
        <a:xfrm>
          <a:off x="10426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49530</xdr:rowOff>
    </xdr:from>
    <xdr:ext cx="534670" cy="259080"/>
    <xdr:sp macro="" textlink="">
      <xdr:nvSpPr>
        <xdr:cNvPr id="310" name="補助費等該当値テキスト"/>
        <xdr:cNvSpPr txBox="1"/>
      </xdr:nvSpPr>
      <xdr:spPr>
        <a:xfrm>
          <a:off x="10528300"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10160</xdr:rowOff>
    </xdr:from>
    <xdr:to>
      <xdr:col>50</xdr:col>
      <xdr:colOff>165100</xdr:colOff>
      <xdr:row>35</xdr:row>
      <xdr:rowOff>111760</xdr:rowOff>
    </xdr:to>
    <xdr:sp macro="" textlink="">
      <xdr:nvSpPr>
        <xdr:cNvPr id="311" name="楕円 310"/>
        <xdr:cNvSpPr/>
      </xdr:nvSpPr>
      <xdr:spPr>
        <a:xfrm>
          <a:off x="958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102870</xdr:rowOff>
    </xdr:from>
    <xdr:ext cx="596900" cy="259080"/>
    <xdr:sp macro="" textlink="">
      <xdr:nvSpPr>
        <xdr:cNvPr id="312" name="テキスト ボックス 311"/>
        <xdr:cNvSpPr txBox="1"/>
      </xdr:nvSpPr>
      <xdr:spPr>
        <a:xfrm>
          <a:off x="9339580" y="6103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135255</xdr:rowOff>
    </xdr:from>
    <xdr:to>
      <xdr:col>46</xdr:col>
      <xdr:colOff>38100</xdr:colOff>
      <xdr:row>38</xdr:row>
      <xdr:rowOff>65405</xdr:rowOff>
    </xdr:to>
    <xdr:sp macro="" textlink="">
      <xdr:nvSpPr>
        <xdr:cNvPr id="313" name="楕円 312"/>
        <xdr:cNvSpPr/>
      </xdr:nvSpPr>
      <xdr:spPr>
        <a:xfrm>
          <a:off x="8699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56515</xdr:rowOff>
    </xdr:from>
    <xdr:ext cx="532765" cy="258445"/>
    <xdr:sp macro="" textlink="">
      <xdr:nvSpPr>
        <xdr:cNvPr id="314" name="テキスト ボックス 313"/>
        <xdr:cNvSpPr txBox="1"/>
      </xdr:nvSpPr>
      <xdr:spPr>
        <a:xfrm>
          <a:off x="8482965" y="65716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5" name="楕円 314"/>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78740</xdr:rowOff>
    </xdr:from>
    <xdr:ext cx="532765" cy="259080"/>
    <xdr:sp macro="" textlink="">
      <xdr:nvSpPr>
        <xdr:cNvPr id="316" name="テキスト ボックス 315"/>
        <xdr:cNvSpPr txBox="1"/>
      </xdr:nvSpPr>
      <xdr:spPr>
        <a:xfrm>
          <a:off x="7593965" y="6593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157480</xdr:rowOff>
    </xdr:from>
    <xdr:to>
      <xdr:col>36</xdr:col>
      <xdr:colOff>165100</xdr:colOff>
      <xdr:row>38</xdr:row>
      <xdr:rowOff>87630</xdr:rowOff>
    </xdr:to>
    <xdr:sp macro="" textlink="">
      <xdr:nvSpPr>
        <xdr:cNvPr id="317" name="楕円 316"/>
        <xdr:cNvSpPr/>
      </xdr:nvSpPr>
      <xdr:spPr>
        <a:xfrm>
          <a:off x="692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78740</xdr:rowOff>
    </xdr:from>
    <xdr:ext cx="532765" cy="259080"/>
    <xdr:sp macro="" textlink="">
      <xdr:nvSpPr>
        <xdr:cNvPr id="318" name="テキスト ボックス 317"/>
        <xdr:cNvSpPr txBox="1"/>
      </xdr:nvSpPr>
      <xdr:spPr>
        <a:xfrm>
          <a:off x="6704965" y="6593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0" name="テキスト ボックス 329"/>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32" name="テキスト ボックス 331"/>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4" name="テキスト ボックス 333"/>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6" name="テキスト ボックス 335"/>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8" name="テキスト ボックス 337"/>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78740</xdr:rowOff>
    </xdr:from>
    <xdr:to>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78740</xdr:rowOff>
    </xdr:from>
    <xdr:to>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123825</xdr:rowOff>
    </xdr:from>
    <xdr:to>
      <xdr:col>55</xdr:col>
      <xdr:colOff>0</xdr:colOff>
      <xdr:row>53</xdr:row>
      <xdr:rowOff>135890</xdr:rowOff>
    </xdr:to>
    <xdr:cxnSp macro="">
      <xdr:nvCxnSpPr>
        <xdr:cNvPr id="345" name="直線コネクタ 344"/>
        <xdr:cNvCxnSpPr/>
      </xdr:nvCxnSpPr>
      <xdr:spPr>
        <a:xfrm>
          <a:off x="9639300" y="92106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140335</xdr:rowOff>
    </xdr:from>
    <xdr:ext cx="534670" cy="259080"/>
    <xdr:sp macro="" textlink="">
      <xdr:nvSpPr>
        <xdr:cNvPr id="346" name="普通建設事業費平均値テキスト"/>
        <xdr:cNvSpPr txBox="1"/>
      </xdr:nvSpPr>
      <xdr:spPr>
        <a:xfrm>
          <a:off x="10528300" y="9570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123825</xdr:rowOff>
    </xdr:from>
    <xdr:to>
      <xdr:col>50</xdr:col>
      <xdr:colOff>114300</xdr:colOff>
      <xdr:row>56</xdr:row>
      <xdr:rowOff>10795</xdr:rowOff>
    </xdr:to>
    <xdr:cxnSp macro="">
      <xdr:nvCxnSpPr>
        <xdr:cNvPr id="348" name="直線コネクタ 347"/>
        <xdr:cNvCxnSpPr/>
      </xdr:nvCxnSpPr>
      <xdr:spPr>
        <a:xfrm flipV="1">
          <a:off x="8750300" y="921067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xdr:rowOff>
    </xdr:from>
    <xdr:to>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100965</xdr:rowOff>
    </xdr:from>
    <xdr:ext cx="532765" cy="257175"/>
    <xdr:sp macro="" textlink="">
      <xdr:nvSpPr>
        <xdr:cNvPr id="350" name="テキスト ボックス 349"/>
        <xdr:cNvSpPr txBox="1"/>
      </xdr:nvSpPr>
      <xdr:spPr>
        <a:xfrm>
          <a:off x="9371965" y="9702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93345</xdr:rowOff>
    </xdr:from>
    <xdr:to>
      <xdr:col>45</xdr:col>
      <xdr:colOff>177800</xdr:colOff>
      <xdr:row>56</xdr:row>
      <xdr:rowOff>10795</xdr:rowOff>
    </xdr:to>
    <xdr:cxnSp macro="">
      <xdr:nvCxnSpPr>
        <xdr:cNvPr id="351" name="直線コネクタ 350"/>
        <xdr:cNvCxnSpPr/>
      </xdr:nvCxnSpPr>
      <xdr:spPr>
        <a:xfrm>
          <a:off x="7861300" y="935164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94615</xdr:rowOff>
    </xdr:from>
    <xdr:ext cx="532765" cy="259080"/>
    <xdr:sp macro="" textlink="">
      <xdr:nvSpPr>
        <xdr:cNvPr id="353" name="テキスト ボックス 352"/>
        <xdr:cNvSpPr txBox="1"/>
      </xdr:nvSpPr>
      <xdr:spPr>
        <a:xfrm>
          <a:off x="8482965" y="9695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128905</xdr:rowOff>
    </xdr:from>
    <xdr:to>
      <xdr:col>41</xdr:col>
      <xdr:colOff>50800</xdr:colOff>
      <xdr:row>54</xdr:row>
      <xdr:rowOff>93345</xdr:rowOff>
    </xdr:to>
    <xdr:cxnSp macro="">
      <xdr:nvCxnSpPr>
        <xdr:cNvPr id="354" name="直線コネクタ 353"/>
        <xdr:cNvCxnSpPr/>
      </xdr:nvCxnSpPr>
      <xdr:spPr>
        <a:xfrm>
          <a:off x="6972300" y="921575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135255</xdr:rowOff>
    </xdr:from>
    <xdr:ext cx="532765" cy="257175"/>
    <xdr:sp macro="" textlink="">
      <xdr:nvSpPr>
        <xdr:cNvPr id="356" name="テキスト ボックス 355"/>
        <xdr:cNvSpPr txBox="1"/>
      </xdr:nvSpPr>
      <xdr:spPr>
        <a:xfrm>
          <a:off x="7593965" y="9736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24765</xdr:rowOff>
    </xdr:from>
    <xdr:to>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117475</xdr:rowOff>
    </xdr:from>
    <xdr:ext cx="532765" cy="259080"/>
    <xdr:sp macro="" textlink="">
      <xdr:nvSpPr>
        <xdr:cNvPr id="358" name="テキスト ボックス 357"/>
        <xdr:cNvSpPr txBox="1"/>
      </xdr:nvSpPr>
      <xdr:spPr>
        <a:xfrm>
          <a:off x="6704965" y="9718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85090</xdr:rowOff>
    </xdr:from>
    <xdr:to>
      <xdr:col>55</xdr:col>
      <xdr:colOff>50800</xdr:colOff>
      <xdr:row>54</xdr:row>
      <xdr:rowOff>15240</xdr:rowOff>
    </xdr:to>
    <xdr:sp macro="" textlink="">
      <xdr:nvSpPr>
        <xdr:cNvPr id="364" name="楕円 363"/>
        <xdr:cNvSpPr/>
      </xdr:nvSpPr>
      <xdr:spPr>
        <a:xfrm>
          <a:off x="10426700" y="91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107950</xdr:rowOff>
    </xdr:from>
    <xdr:ext cx="598805" cy="259080"/>
    <xdr:sp macro="" textlink="">
      <xdr:nvSpPr>
        <xdr:cNvPr id="365" name="普通建設事業費該当値テキスト"/>
        <xdr:cNvSpPr txBox="1"/>
      </xdr:nvSpPr>
      <xdr:spPr>
        <a:xfrm>
          <a:off x="10528300" y="9023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188,399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73025</xdr:rowOff>
    </xdr:from>
    <xdr:to>
      <xdr:col>50</xdr:col>
      <xdr:colOff>165100</xdr:colOff>
      <xdr:row>54</xdr:row>
      <xdr:rowOff>3175</xdr:rowOff>
    </xdr:to>
    <xdr:sp macro="" textlink="">
      <xdr:nvSpPr>
        <xdr:cNvPr id="366" name="楕円 365"/>
        <xdr:cNvSpPr/>
      </xdr:nvSpPr>
      <xdr:spPr>
        <a:xfrm>
          <a:off x="9588500" y="91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19685</xdr:rowOff>
    </xdr:from>
    <xdr:ext cx="596900" cy="257175"/>
    <xdr:sp macro="" textlink="">
      <xdr:nvSpPr>
        <xdr:cNvPr id="367" name="テキスト ボックス 366"/>
        <xdr:cNvSpPr txBox="1"/>
      </xdr:nvSpPr>
      <xdr:spPr>
        <a:xfrm>
          <a:off x="9339580" y="8935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132080</xdr:rowOff>
    </xdr:from>
    <xdr:to>
      <xdr:col>46</xdr:col>
      <xdr:colOff>38100</xdr:colOff>
      <xdr:row>56</xdr:row>
      <xdr:rowOff>61595</xdr:rowOff>
    </xdr:to>
    <xdr:sp macro="" textlink="">
      <xdr:nvSpPr>
        <xdr:cNvPr id="368" name="楕円 367"/>
        <xdr:cNvSpPr/>
      </xdr:nvSpPr>
      <xdr:spPr>
        <a:xfrm>
          <a:off x="8699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78105</xdr:rowOff>
    </xdr:from>
    <xdr:ext cx="596900" cy="257175"/>
    <xdr:sp macro="" textlink="">
      <xdr:nvSpPr>
        <xdr:cNvPr id="369" name="テキスト ボックス 368"/>
        <xdr:cNvSpPr txBox="1"/>
      </xdr:nvSpPr>
      <xdr:spPr>
        <a:xfrm>
          <a:off x="8450580" y="9336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42545</xdr:rowOff>
    </xdr:from>
    <xdr:to>
      <xdr:col>41</xdr:col>
      <xdr:colOff>101600</xdr:colOff>
      <xdr:row>54</xdr:row>
      <xdr:rowOff>144145</xdr:rowOff>
    </xdr:to>
    <xdr:sp macro="" textlink="">
      <xdr:nvSpPr>
        <xdr:cNvPr id="370" name="楕円 369"/>
        <xdr:cNvSpPr/>
      </xdr:nvSpPr>
      <xdr:spPr>
        <a:xfrm>
          <a:off x="7810500" y="93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160655</xdr:rowOff>
    </xdr:from>
    <xdr:ext cx="596900" cy="259080"/>
    <xdr:sp macro="" textlink="">
      <xdr:nvSpPr>
        <xdr:cNvPr id="371" name="テキスト ボックス 370"/>
        <xdr:cNvSpPr txBox="1"/>
      </xdr:nvSpPr>
      <xdr:spPr>
        <a:xfrm>
          <a:off x="7561580" y="90760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78105</xdr:rowOff>
    </xdr:from>
    <xdr:to>
      <xdr:col>36</xdr:col>
      <xdr:colOff>165100</xdr:colOff>
      <xdr:row>54</xdr:row>
      <xdr:rowOff>8255</xdr:rowOff>
    </xdr:to>
    <xdr:sp macro="" textlink="">
      <xdr:nvSpPr>
        <xdr:cNvPr id="372" name="楕円 371"/>
        <xdr:cNvSpPr/>
      </xdr:nvSpPr>
      <xdr:spPr>
        <a:xfrm>
          <a:off x="69215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24765</xdr:rowOff>
    </xdr:from>
    <xdr:ext cx="596900" cy="259080"/>
    <xdr:sp macro="" textlink="">
      <xdr:nvSpPr>
        <xdr:cNvPr id="373" name="テキスト ボックス 372"/>
        <xdr:cNvSpPr txBox="1"/>
      </xdr:nvSpPr>
      <xdr:spPr>
        <a:xfrm>
          <a:off x="6672580" y="89401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2" name="テキスト ボックス 38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015" cy="257175"/>
    <xdr:sp macro="" textlink="">
      <xdr:nvSpPr>
        <xdr:cNvPr id="385" name="テキスト ボックス 384"/>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87" name="テキスト ボックス 386"/>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725" cy="257175"/>
    <xdr:sp macro="" textlink="">
      <xdr:nvSpPr>
        <xdr:cNvPr id="389" name="テキスト ボックス 388"/>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1" name="テキスト ボックス 390"/>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104775</xdr:rowOff>
    </xdr:from>
    <xdr:to>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7175"/>
    <xdr:sp macro="" textlink="">
      <xdr:nvSpPr>
        <xdr:cNvPr id="394" name="普通建設事業費 （ うち新規整備　）最小値テキスト"/>
        <xdr:cNvSpPr txBox="1"/>
      </xdr:nvSpPr>
      <xdr:spPr>
        <a:xfrm>
          <a:off x="10528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98805" cy="257175"/>
    <xdr:sp macro="" textlink="">
      <xdr:nvSpPr>
        <xdr:cNvPr id="396" name="普通建設事業費 （ うち新規整備　）最大値テキスト"/>
        <xdr:cNvSpPr txBox="1"/>
      </xdr:nvSpPr>
      <xdr:spPr>
        <a:xfrm>
          <a:off x="10528300" y="11882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104775</xdr:rowOff>
    </xdr:from>
    <xdr:to>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146050</xdr:rowOff>
    </xdr:from>
    <xdr:to>
      <xdr:col>55</xdr:col>
      <xdr:colOff>0</xdr:colOff>
      <xdr:row>76</xdr:row>
      <xdr:rowOff>45720</xdr:rowOff>
    </xdr:to>
    <xdr:cxnSp macro="">
      <xdr:nvCxnSpPr>
        <xdr:cNvPr id="398" name="直線コネクタ 397"/>
        <xdr:cNvCxnSpPr/>
      </xdr:nvCxnSpPr>
      <xdr:spPr>
        <a:xfrm>
          <a:off x="9639300" y="1283335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154940</xdr:rowOff>
    </xdr:from>
    <xdr:ext cx="534670" cy="257175"/>
    <xdr:sp macro="" textlink="">
      <xdr:nvSpPr>
        <xdr:cNvPr id="399" name="普通建設事業費 （ うち新規整備　）平均値テキスト"/>
        <xdr:cNvSpPr txBox="1"/>
      </xdr:nvSpPr>
      <xdr:spPr>
        <a:xfrm>
          <a:off x="10528300" y="131851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146050</xdr:rowOff>
    </xdr:from>
    <xdr:to>
      <xdr:col>50</xdr:col>
      <xdr:colOff>114300</xdr:colOff>
      <xdr:row>77</xdr:row>
      <xdr:rowOff>11430</xdr:rowOff>
    </xdr:to>
    <xdr:cxnSp macro="">
      <xdr:nvCxnSpPr>
        <xdr:cNvPr id="401" name="直線コネクタ 400"/>
        <xdr:cNvCxnSpPr/>
      </xdr:nvCxnSpPr>
      <xdr:spPr>
        <a:xfrm flipV="1">
          <a:off x="8750300" y="1283335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86360</xdr:rowOff>
    </xdr:from>
    <xdr:ext cx="532765" cy="257175"/>
    <xdr:sp macro="" textlink="">
      <xdr:nvSpPr>
        <xdr:cNvPr id="403" name="テキスト ボックス 402"/>
        <xdr:cNvSpPr txBox="1"/>
      </xdr:nvSpPr>
      <xdr:spPr>
        <a:xfrm>
          <a:off x="9371965" y="13288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83185</xdr:rowOff>
    </xdr:from>
    <xdr:to>
      <xdr:col>45</xdr:col>
      <xdr:colOff>177800</xdr:colOff>
      <xdr:row>77</xdr:row>
      <xdr:rowOff>11430</xdr:rowOff>
    </xdr:to>
    <xdr:cxnSp macro="">
      <xdr:nvCxnSpPr>
        <xdr:cNvPr id="404" name="直線コネクタ 403"/>
        <xdr:cNvCxnSpPr/>
      </xdr:nvCxnSpPr>
      <xdr:spPr>
        <a:xfrm>
          <a:off x="7861300" y="1311338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168910</xdr:rowOff>
    </xdr:from>
    <xdr:to>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90170</xdr:rowOff>
    </xdr:from>
    <xdr:ext cx="532765" cy="259080"/>
    <xdr:sp macro="" textlink="">
      <xdr:nvSpPr>
        <xdr:cNvPr id="406" name="テキスト ボックス 405"/>
        <xdr:cNvSpPr txBox="1"/>
      </xdr:nvSpPr>
      <xdr:spPr>
        <a:xfrm>
          <a:off x="8482965" y="13291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73025</xdr:rowOff>
    </xdr:from>
    <xdr:to>
      <xdr:col>41</xdr:col>
      <xdr:colOff>50800</xdr:colOff>
      <xdr:row>76</xdr:row>
      <xdr:rowOff>83185</xdr:rowOff>
    </xdr:to>
    <xdr:cxnSp macro="">
      <xdr:nvCxnSpPr>
        <xdr:cNvPr id="407" name="直線コネクタ 406"/>
        <xdr:cNvCxnSpPr/>
      </xdr:nvCxnSpPr>
      <xdr:spPr>
        <a:xfrm>
          <a:off x="6972300" y="1276032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98425</xdr:rowOff>
    </xdr:from>
    <xdr:ext cx="532765" cy="257175"/>
    <xdr:sp macro="" textlink="">
      <xdr:nvSpPr>
        <xdr:cNvPr id="409" name="テキスト ボックス 408"/>
        <xdr:cNvSpPr txBox="1"/>
      </xdr:nvSpPr>
      <xdr:spPr>
        <a:xfrm>
          <a:off x="7593965" y="13300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163195</xdr:rowOff>
    </xdr:from>
    <xdr:to>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84455</xdr:rowOff>
    </xdr:from>
    <xdr:ext cx="532765" cy="259080"/>
    <xdr:sp macro="" textlink="">
      <xdr:nvSpPr>
        <xdr:cNvPr id="411" name="テキスト ボックス 410"/>
        <xdr:cNvSpPr txBox="1"/>
      </xdr:nvSpPr>
      <xdr:spPr>
        <a:xfrm>
          <a:off x="6704965" y="13286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166370</xdr:rowOff>
    </xdr:from>
    <xdr:to>
      <xdr:col>55</xdr:col>
      <xdr:colOff>50800</xdr:colOff>
      <xdr:row>76</xdr:row>
      <xdr:rowOff>96520</xdr:rowOff>
    </xdr:to>
    <xdr:sp macro="" textlink="">
      <xdr:nvSpPr>
        <xdr:cNvPr id="417" name="楕円 416"/>
        <xdr:cNvSpPr/>
      </xdr:nvSpPr>
      <xdr:spPr>
        <a:xfrm>
          <a:off x="104267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17780</xdr:rowOff>
    </xdr:from>
    <xdr:ext cx="534670" cy="257175"/>
    <xdr:sp macro="" textlink="">
      <xdr:nvSpPr>
        <xdr:cNvPr id="418" name="普通建設事業費 （ うち新規整備　）該当値テキスト"/>
        <xdr:cNvSpPr txBox="1"/>
      </xdr:nvSpPr>
      <xdr:spPr>
        <a:xfrm>
          <a:off x="10528300" y="12876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95250</xdr:rowOff>
    </xdr:from>
    <xdr:to>
      <xdr:col>50</xdr:col>
      <xdr:colOff>165100</xdr:colOff>
      <xdr:row>75</xdr:row>
      <xdr:rowOff>25400</xdr:rowOff>
    </xdr:to>
    <xdr:sp macro="" textlink="">
      <xdr:nvSpPr>
        <xdr:cNvPr id="419" name="楕円 418"/>
        <xdr:cNvSpPr/>
      </xdr:nvSpPr>
      <xdr:spPr>
        <a:xfrm>
          <a:off x="95885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41910</xdr:rowOff>
    </xdr:from>
    <xdr:ext cx="532765" cy="257175"/>
    <xdr:sp macro="" textlink="">
      <xdr:nvSpPr>
        <xdr:cNvPr id="420" name="テキスト ボックス 419"/>
        <xdr:cNvSpPr txBox="1"/>
      </xdr:nvSpPr>
      <xdr:spPr>
        <a:xfrm>
          <a:off x="9371965" y="12557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132080</xdr:rowOff>
    </xdr:from>
    <xdr:to>
      <xdr:col>46</xdr:col>
      <xdr:colOff>38100</xdr:colOff>
      <xdr:row>77</xdr:row>
      <xdr:rowOff>62230</xdr:rowOff>
    </xdr:to>
    <xdr:sp macro="" textlink="">
      <xdr:nvSpPr>
        <xdr:cNvPr id="421" name="楕円 420"/>
        <xdr:cNvSpPr/>
      </xdr:nvSpPr>
      <xdr:spPr>
        <a:xfrm>
          <a:off x="8699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78740</xdr:rowOff>
    </xdr:from>
    <xdr:ext cx="532765" cy="259080"/>
    <xdr:sp macro="" textlink="">
      <xdr:nvSpPr>
        <xdr:cNvPr id="422" name="テキスト ボックス 421"/>
        <xdr:cNvSpPr txBox="1"/>
      </xdr:nvSpPr>
      <xdr:spPr>
        <a:xfrm>
          <a:off x="8482965" y="1293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32385</xdr:rowOff>
    </xdr:from>
    <xdr:to>
      <xdr:col>41</xdr:col>
      <xdr:colOff>101600</xdr:colOff>
      <xdr:row>76</xdr:row>
      <xdr:rowOff>133985</xdr:rowOff>
    </xdr:to>
    <xdr:sp macro="" textlink="">
      <xdr:nvSpPr>
        <xdr:cNvPr id="423" name="楕円 422"/>
        <xdr:cNvSpPr/>
      </xdr:nvSpPr>
      <xdr:spPr>
        <a:xfrm>
          <a:off x="7810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150495</xdr:rowOff>
    </xdr:from>
    <xdr:ext cx="532765" cy="259080"/>
    <xdr:sp macro="" textlink="">
      <xdr:nvSpPr>
        <xdr:cNvPr id="424" name="テキスト ボックス 423"/>
        <xdr:cNvSpPr txBox="1"/>
      </xdr:nvSpPr>
      <xdr:spPr>
        <a:xfrm>
          <a:off x="7593965" y="12837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22225</xdr:rowOff>
    </xdr:from>
    <xdr:to>
      <xdr:col>36</xdr:col>
      <xdr:colOff>165100</xdr:colOff>
      <xdr:row>74</xdr:row>
      <xdr:rowOff>123825</xdr:rowOff>
    </xdr:to>
    <xdr:sp macro="" textlink="">
      <xdr:nvSpPr>
        <xdr:cNvPr id="425" name="楕円 424"/>
        <xdr:cNvSpPr/>
      </xdr:nvSpPr>
      <xdr:spPr>
        <a:xfrm>
          <a:off x="6921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72</xdr:row>
      <xdr:rowOff>140335</xdr:rowOff>
    </xdr:from>
    <xdr:ext cx="596900" cy="259080"/>
    <xdr:sp macro="" textlink="">
      <xdr:nvSpPr>
        <xdr:cNvPr id="426" name="テキスト ボックス 425"/>
        <xdr:cNvSpPr txBox="1"/>
      </xdr:nvSpPr>
      <xdr:spPr>
        <a:xfrm>
          <a:off x="6672580" y="124847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5" name="テキスト ボックス 43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8" name="テキスト ボックス 437"/>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0" name="テキスト ボックス 439"/>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2" name="テキスト ボックス 441"/>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4" name="テキスト ボックス 443"/>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6" name="テキスト ボックス 44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148590</xdr:rowOff>
    </xdr:from>
    <xdr:to>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118110</xdr:rowOff>
    </xdr:from>
    <xdr:to>
      <xdr:col>55</xdr:col>
      <xdr:colOff>0</xdr:colOff>
      <xdr:row>97</xdr:row>
      <xdr:rowOff>102235</xdr:rowOff>
    </xdr:to>
    <xdr:cxnSp macro="">
      <xdr:nvCxnSpPr>
        <xdr:cNvPr id="453" name="直線コネクタ 452"/>
        <xdr:cNvCxnSpPr/>
      </xdr:nvCxnSpPr>
      <xdr:spPr>
        <a:xfrm flipV="1">
          <a:off x="9639300" y="1657731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4670" cy="257175"/>
    <xdr:sp macro="" textlink="">
      <xdr:nvSpPr>
        <xdr:cNvPr id="454" name="普通建設事業費 （ うち更新整備　）平均値テキスト"/>
        <xdr:cNvSpPr txBox="1"/>
      </xdr:nvSpPr>
      <xdr:spPr>
        <a:xfrm>
          <a:off x="10528300" y="16616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102235</xdr:rowOff>
    </xdr:from>
    <xdr:to>
      <xdr:col>50</xdr:col>
      <xdr:colOff>114300</xdr:colOff>
      <xdr:row>98</xdr:row>
      <xdr:rowOff>635</xdr:rowOff>
    </xdr:to>
    <xdr:cxnSp macro="">
      <xdr:nvCxnSpPr>
        <xdr:cNvPr id="456" name="直線コネクタ 455"/>
        <xdr:cNvCxnSpPr/>
      </xdr:nvCxnSpPr>
      <xdr:spPr>
        <a:xfrm flipV="1">
          <a:off x="8750300" y="1673288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2765" cy="257175"/>
    <xdr:sp macro="" textlink="">
      <xdr:nvSpPr>
        <xdr:cNvPr id="458" name="テキスト ボックス 457"/>
        <xdr:cNvSpPr txBox="1"/>
      </xdr:nvSpPr>
      <xdr:spPr>
        <a:xfrm>
          <a:off x="9371965" y="16433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163195</xdr:rowOff>
    </xdr:from>
    <xdr:to>
      <xdr:col>45</xdr:col>
      <xdr:colOff>177800</xdr:colOff>
      <xdr:row>98</xdr:row>
      <xdr:rowOff>635</xdr:rowOff>
    </xdr:to>
    <xdr:cxnSp macro="">
      <xdr:nvCxnSpPr>
        <xdr:cNvPr id="459" name="直線コネクタ 458"/>
        <xdr:cNvCxnSpPr/>
      </xdr:nvCxnSpPr>
      <xdr:spPr>
        <a:xfrm>
          <a:off x="7861300" y="1662239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138430</xdr:rowOff>
    </xdr:from>
    <xdr:ext cx="532765" cy="259080"/>
    <xdr:sp macro="" textlink="">
      <xdr:nvSpPr>
        <xdr:cNvPr id="461" name="テキスト ボックス 460"/>
        <xdr:cNvSpPr txBox="1"/>
      </xdr:nvSpPr>
      <xdr:spPr>
        <a:xfrm>
          <a:off x="8482965" y="16426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163195</xdr:rowOff>
    </xdr:from>
    <xdr:to>
      <xdr:col>41</xdr:col>
      <xdr:colOff>50800</xdr:colOff>
      <xdr:row>97</xdr:row>
      <xdr:rowOff>86360</xdr:rowOff>
    </xdr:to>
    <xdr:cxnSp macro="">
      <xdr:nvCxnSpPr>
        <xdr:cNvPr id="462" name="直線コネクタ 461"/>
        <xdr:cNvCxnSpPr/>
      </xdr:nvCxnSpPr>
      <xdr:spPr>
        <a:xfrm flipV="1">
          <a:off x="6972300" y="1662239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149860</xdr:rowOff>
    </xdr:from>
    <xdr:ext cx="532765" cy="259080"/>
    <xdr:sp macro="" textlink="">
      <xdr:nvSpPr>
        <xdr:cNvPr id="464" name="テキスト ボックス 463"/>
        <xdr:cNvSpPr txBox="1"/>
      </xdr:nvSpPr>
      <xdr:spPr>
        <a:xfrm>
          <a:off x="7593965" y="16780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32765" cy="257175"/>
    <xdr:sp macro="" textlink="">
      <xdr:nvSpPr>
        <xdr:cNvPr id="466" name="テキスト ボックス 465"/>
        <xdr:cNvSpPr txBox="1"/>
      </xdr:nvSpPr>
      <xdr:spPr>
        <a:xfrm>
          <a:off x="6704965" y="16775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67310</xdr:rowOff>
    </xdr:from>
    <xdr:to>
      <xdr:col>55</xdr:col>
      <xdr:colOff>50800</xdr:colOff>
      <xdr:row>96</xdr:row>
      <xdr:rowOff>168910</xdr:rowOff>
    </xdr:to>
    <xdr:sp macro="" textlink="">
      <xdr:nvSpPr>
        <xdr:cNvPr id="472" name="楕円 471"/>
        <xdr:cNvSpPr/>
      </xdr:nvSpPr>
      <xdr:spPr>
        <a:xfrm>
          <a:off x="104267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90170</xdr:rowOff>
    </xdr:from>
    <xdr:ext cx="534670" cy="259080"/>
    <xdr:sp macro="" textlink="">
      <xdr:nvSpPr>
        <xdr:cNvPr id="473" name="普通建設事業費 （ うち更新整備　）該当値テキスト"/>
        <xdr:cNvSpPr txBox="1"/>
      </xdr:nvSpPr>
      <xdr:spPr>
        <a:xfrm>
          <a:off x="10528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52070</xdr:rowOff>
    </xdr:from>
    <xdr:to>
      <xdr:col>50</xdr:col>
      <xdr:colOff>165100</xdr:colOff>
      <xdr:row>97</xdr:row>
      <xdr:rowOff>153035</xdr:rowOff>
    </xdr:to>
    <xdr:sp macro="" textlink="">
      <xdr:nvSpPr>
        <xdr:cNvPr id="474" name="楕円 473"/>
        <xdr:cNvSpPr/>
      </xdr:nvSpPr>
      <xdr:spPr>
        <a:xfrm>
          <a:off x="9588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144145</xdr:rowOff>
    </xdr:from>
    <xdr:ext cx="532765" cy="257175"/>
    <xdr:sp macro="" textlink="">
      <xdr:nvSpPr>
        <xdr:cNvPr id="475" name="テキスト ボックス 474"/>
        <xdr:cNvSpPr txBox="1"/>
      </xdr:nvSpPr>
      <xdr:spPr>
        <a:xfrm>
          <a:off x="9371965" y="16774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121285</xdr:rowOff>
    </xdr:from>
    <xdr:to>
      <xdr:col>46</xdr:col>
      <xdr:colOff>38100</xdr:colOff>
      <xdr:row>98</xdr:row>
      <xdr:rowOff>52070</xdr:rowOff>
    </xdr:to>
    <xdr:sp macro="" textlink="">
      <xdr:nvSpPr>
        <xdr:cNvPr id="476" name="楕円 475"/>
        <xdr:cNvSpPr/>
      </xdr:nvSpPr>
      <xdr:spPr>
        <a:xfrm>
          <a:off x="869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42545</xdr:rowOff>
    </xdr:from>
    <xdr:ext cx="532765" cy="257175"/>
    <xdr:sp macro="" textlink="">
      <xdr:nvSpPr>
        <xdr:cNvPr id="477" name="テキスト ボックス 476"/>
        <xdr:cNvSpPr txBox="1"/>
      </xdr:nvSpPr>
      <xdr:spPr>
        <a:xfrm>
          <a:off x="8482965" y="16844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112395</xdr:rowOff>
    </xdr:from>
    <xdr:to>
      <xdr:col>41</xdr:col>
      <xdr:colOff>101600</xdr:colOff>
      <xdr:row>97</xdr:row>
      <xdr:rowOff>42545</xdr:rowOff>
    </xdr:to>
    <xdr:sp macro="" textlink="">
      <xdr:nvSpPr>
        <xdr:cNvPr id="478" name="楕円 477"/>
        <xdr:cNvSpPr/>
      </xdr:nvSpPr>
      <xdr:spPr>
        <a:xfrm>
          <a:off x="7810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59055</xdr:rowOff>
    </xdr:from>
    <xdr:ext cx="532765" cy="259080"/>
    <xdr:sp macro="" textlink="">
      <xdr:nvSpPr>
        <xdr:cNvPr id="479" name="テキスト ボックス 478"/>
        <xdr:cNvSpPr txBox="1"/>
      </xdr:nvSpPr>
      <xdr:spPr>
        <a:xfrm>
          <a:off x="7593965" y="16346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35560</xdr:rowOff>
    </xdr:from>
    <xdr:to>
      <xdr:col>36</xdr:col>
      <xdr:colOff>165100</xdr:colOff>
      <xdr:row>97</xdr:row>
      <xdr:rowOff>137160</xdr:rowOff>
    </xdr:to>
    <xdr:sp macro="" textlink="">
      <xdr:nvSpPr>
        <xdr:cNvPr id="480" name="楕円 479"/>
        <xdr:cNvSpPr/>
      </xdr:nvSpPr>
      <xdr:spPr>
        <a:xfrm>
          <a:off x="6921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2765" cy="259080"/>
    <xdr:sp macro="" textlink="">
      <xdr:nvSpPr>
        <xdr:cNvPr id="481" name="テキスト ボックス 480"/>
        <xdr:cNvSpPr txBox="1"/>
      </xdr:nvSpPr>
      <xdr:spPr>
        <a:xfrm>
          <a:off x="6704965" y="16441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0" name="テキスト ボックス 48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7015" cy="257175"/>
    <xdr:sp macro="" textlink="">
      <xdr:nvSpPr>
        <xdr:cNvPr id="493" name="テキスト ボックス 492"/>
        <xdr:cNvSpPr txBox="1"/>
      </xdr:nvSpPr>
      <xdr:spPr>
        <a:xfrm>
          <a:off x="12197080" y="6398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495" name="テキスト ボックス 494"/>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3725" cy="257175"/>
    <xdr:sp macro="" textlink="">
      <xdr:nvSpPr>
        <xdr:cNvPr id="497" name="テキスト ボックス 496"/>
        <xdr:cNvSpPr txBox="1"/>
      </xdr:nvSpPr>
      <xdr:spPr>
        <a:xfrm>
          <a:off x="11850370" y="5255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499" name="テキスト ボックス 498"/>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7175"/>
    <xdr:sp macro="" textlink="">
      <xdr:nvSpPr>
        <xdr:cNvPr id="502" name="災害復旧事業費最小値テキスト"/>
        <xdr:cNvSpPr txBox="1"/>
      </xdr:nvSpPr>
      <xdr:spPr>
        <a:xfrm>
          <a:off x="16370300" y="6544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7175"/>
    <xdr:sp macro="" textlink="">
      <xdr:nvSpPr>
        <xdr:cNvPr id="504" name="災害復旧事業費最大値テキスト"/>
        <xdr:cNvSpPr txBox="1"/>
      </xdr:nvSpPr>
      <xdr:spPr>
        <a:xfrm>
          <a:off x="16370300" y="515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635</xdr:rowOff>
    </xdr:from>
    <xdr:to>
      <xdr:col>85</xdr:col>
      <xdr:colOff>127000</xdr:colOff>
      <xdr:row>38</xdr:row>
      <xdr:rowOff>10795</xdr:rowOff>
    </xdr:to>
    <xdr:cxnSp macro="">
      <xdr:nvCxnSpPr>
        <xdr:cNvPr id="506" name="直線コネクタ 505"/>
        <xdr:cNvCxnSpPr/>
      </xdr:nvCxnSpPr>
      <xdr:spPr>
        <a:xfrm>
          <a:off x="15481300" y="65157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111125</xdr:rowOff>
    </xdr:from>
    <xdr:ext cx="534670" cy="257175"/>
    <xdr:sp macro="" textlink="">
      <xdr:nvSpPr>
        <xdr:cNvPr id="507" name="災害復旧事業費平均値テキスト"/>
        <xdr:cNvSpPr txBox="1"/>
      </xdr:nvSpPr>
      <xdr:spPr>
        <a:xfrm>
          <a:off x="16370300" y="6283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xdr:rowOff>
    </xdr:from>
    <xdr:to>
      <xdr:col>81</xdr:col>
      <xdr:colOff>50800</xdr:colOff>
      <xdr:row>38</xdr:row>
      <xdr:rowOff>10795</xdr:rowOff>
    </xdr:to>
    <xdr:cxnSp macro="">
      <xdr:nvCxnSpPr>
        <xdr:cNvPr id="509" name="直線コネクタ 508"/>
        <xdr:cNvCxnSpPr/>
      </xdr:nvCxnSpPr>
      <xdr:spPr>
        <a:xfrm flipV="1">
          <a:off x="14592300" y="65157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40640</xdr:rowOff>
    </xdr:from>
    <xdr:ext cx="467995" cy="257175"/>
    <xdr:sp macro="" textlink="">
      <xdr:nvSpPr>
        <xdr:cNvPr id="511" name="テキスト ボックス 510"/>
        <xdr:cNvSpPr txBox="1"/>
      </xdr:nvSpPr>
      <xdr:spPr>
        <a:xfrm>
          <a:off x="15246350" y="6212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10795</xdr:rowOff>
    </xdr:from>
    <xdr:to>
      <xdr:col>76</xdr:col>
      <xdr:colOff>114300</xdr:colOff>
      <xdr:row>38</xdr:row>
      <xdr:rowOff>16510</xdr:rowOff>
    </xdr:to>
    <xdr:cxnSp macro="">
      <xdr:nvCxnSpPr>
        <xdr:cNvPr id="512" name="直線コネクタ 511"/>
        <xdr:cNvCxnSpPr/>
      </xdr:nvCxnSpPr>
      <xdr:spPr>
        <a:xfrm flipV="1">
          <a:off x="13703300" y="6525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34925</xdr:rowOff>
    </xdr:from>
    <xdr:ext cx="532765" cy="259080"/>
    <xdr:sp macro="" textlink="">
      <xdr:nvSpPr>
        <xdr:cNvPr id="514" name="テキスト ボックス 513"/>
        <xdr:cNvSpPr txBox="1"/>
      </xdr:nvSpPr>
      <xdr:spPr>
        <a:xfrm>
          <a:off x="14324965" y="6207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167005</xdr:rowOff>
    </xdr:from>
    <xdr:to>
      <xdr:col>71</xdr:col>
      <xdr:colOff>177800</xdr:colOff>
      <xdr:row>38</xdr:row>
      <xdr:rowOff>16510</xdr:rowOff>
    </xdr:to>
    <xdr:cxnSp macro="">
      <xdr:nvCxnSpPr>
        <xdr:cNvPr id="515" name="直線コネクタ 514"/>
        <xdr:cNvCxnSpPr/>
      </xdr:nvCxnSpPr>
      <xdr:spPr>
        <a:xfrm>
          <a:off x="12814300" y="65106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40640</xdr:rowOff>
    </xdr:from>
    <xdr:ext cx="467995" cy="257175"/>
    <xdr:sp macro="" textlink="">
      <xdr:nvSpPr>
        <xdr:cNvPr id="517" name="テキスト ボックス 516"/>
        <xdr:cNvSpPr txBox="1"/>
      </xdr:nvSpPr>
      <xdr:spPr>
        <a:xfrm>
          <a:off x="13468350" y="6212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62230</xdr:rowOff>
    </xdr:from>
    <xdr:ext cx="467995" cy="259080"/>
    <xdr:sp macro="" textlink="">
      <xdr:nvSpPr>
        <xdr:cNvPr id="519" name="テキスト ボックス 518"/>
        <xdr:cNvSpPr txBox="1"/>
      </xdr:nvSpPr>
      <xdr:spPr>
        <a:xfrm>
          <a:off x="12579350" y="6234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132080</xdr:rowOff>
    </xdr:from>
    <xdr:to>
      <xdr:col>85</xdr:col>
      <xdr:colOff>177800</xdr:colOff>
      <xdr:row>38</xdr:row>
      <xdr:rowOff>61595</xdr:rowOff>
    </xdr:to>
    <xdr:sp macro="" textlink="">
      <xdr:nvSpPr>
        <xdr:cNvPr id="525" name="楕円 524"/>
        <xdr:cNvSpPr/>
      </xdr:nvSpPr>
      <xdr:spPr>
        <a:xfrm>
          <a:off x="16268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66675</xdr:rowOff>
    </xdr:from>
    <xdr:ext cx="469900" cy="257175"/>
    <xdr:sp macro="" textlink="">
      <xdr:nvSpPr>
        <xdr:cNvPr id="526" name="災害復旧事業費該当値テキスト"/>
        <xdr:cNvSpPr txBox="1"/>
      </xdr:nvSpPr>
      <xdr:spPr>
        <a:xfrm>
          <a:off x="16370300" y="6410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121285</xdr:rowOff>
    </xdr:from>
    <xdr:to>
      <xdr:col>81</xdr:col>
      <xdr:colOff>101600</xdr:colOff>
      <xdr:row>38</xdr:row>
      <xdr:rowOff>52070</xdr:rowOff>
    </xdr:to>
    <xdr:sp macro="" textlink="">
      <xdr:nvSpPr>
        <xdr:cNvPr id="527" name="楕円 526"/>
        <xdr:cNvSpPr/>
      </xdr:nvSpPr>
      <xdr:spPr>
        <a:xfrm>
          <a:off x="15430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42545</xdr:rowOff>
    </xdr:from>
    <xdr:ext cx="467995" cy="257175"/>
    <xdr:sp macro="" textlink="">
      <xdr:nvSpPr>
        <xdr:cNvPr id="528" name="テキスト ボックス 527"/>
        <xdr:cNvSpPr txBox="1"/>
      </xdr:nvSpPr>
      <xdr:spPr>
        <a:xfrm>
          <a:off x="15246350" y="6557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132080</xdr:rowOff>
    </xdr:from>
    <xdr:to>
      <xdr:col>76</xdr:col>
      <xdr:colOff>165100</xdr:colOff>
      <xdr:row>38</xdr:row>
      <xdr:rowOff>61595</xdr:rowOff>
    </xdr:to>
    <xdr:sp macro="" textlink="">
      <xdr:nvSpPr>
        <xdr:cNvPr id="529" name="楕円 528"/>
        <xdr:cNvSpPr/>
      </xdr:nvSpPr>
      <xdr:spPr>
        <a:xfrm>
          <a:off x="14541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52705</xdr:rowOff>
    </xdr:from>
    <xdr:ext cx="467995" cy="257175"/>
    <xdr:sp macro="" textlink="">
      <xdr:nvSpPr>
        <xdr:cNvPr id="530" name="テキスト ボックス 529"/>
        <xdr:cNvSpPr txBox="1"/>
      </xdr:nvSpPr>
      <xdr:spPr>
        <a:xfrm>
          <a:off x="14357350" y="6567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137160</xdr:rowOff>
    </xdr:from>
    <xdr:to>
      <xdr:col>72</xdr:col>
      <xdr:colOff>38100</xdr:colOff>
      <xdr:row>38</xdr:row>
      <xdr:rowOff>67310</xdr:rowOff>
    </xdr:to>
    <xdr:sp macro="" textlink="">
      <xdr:nvSpPr>
        <xdr:cNvPr id="531" name="楕円 530"/>
        <xdr:cNvSpPr/>
      </xdr:nvSpPr>
      <xdr:spPr>
        <a:xfrm>
          <a:off x="13652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59055</xdr:rowOff>
    </xdr:from>
    <xdr:ext cx="467995" cy="259080"/>
    <xdr:sp macro="" textlink="">
      <xdr:nvSpPr>
        <xdr:cNvPr id="532" name="テキスト ボックス 531"/>
        <xdr:cNvSpPr txBox="1"/>
      </xdr:nvSpPr>
      <xdr:spPr>
        <a:xfrm>
          <a:off x="13468350" y="6574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33" name="楕円 532"/>
        <xdr:cNvSpPr/>
      </xdr:nvSpPr>
      <xdr:spPr>
        <a:xfrm>
          <a:off x="12763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37465</xdr:rowOff>
    </xdr:from>
    <xdr:ext cx="467995" cy="259080"/>
    <xdr:sp macro="" textlink="">
      <xdr:nvSpPr>
        <xdr:cNvPr id="534" name="テキスト ボックス 533"/>
        <xdr:cNvSpPr txBox="1"/>
      </xdr:nvSpPr>
      <xdr:spPr>
        <a:xfrm>
          <a:off x="12579350" y="6552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3" name="テキスト ボックス 542"/>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015" cy="259080"/>
    <xdr:sp macro="" textlink="">
      <xdr:nvSpPr>
        <xdr:cNvPr id="546" name="テキスト ボックス 545"/>
        <xdr:cNvSpPr txBox="1"/>
      </xdr:nvSpPr>
      <xdr:spPr>
        <a:xfrm>
          <a:off x="12197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015" cy="259080"/>
    <xdr:sp macro="" textlink="">
      <xdr:nvSpPr>
        <xdr:cNvPr id="548" name="テキスト ボックス 547"/>
        <xdr:cNvSpPr txBox="1"/>
      </xdr:nvSpPr>
      <xdr:spPr>
        <a:xfrm>
          <a:off x="12197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0" name="テキスト ボックス 549"/>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7650" cy="259080"/>
    <xdr:sp macro="" textlink="">
      <xdr:nvSpPr>
        <xdr:cNvPr id="562" name="テキスト ボックス 561"/>
        <xdr:cNvSpPr txBox="1"/>
      </xdr:nvSpPr>
      <xdr:spPr>
        <a:xfrm>
          <a:off x="15356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7650" cy="259080"/>
    <xdr:sp macro="" textlink="">
      <xdr:nvSpPr>
        <xdr:cNvPr id="565" name="テキスト ボックス 564"/>
        <xdr:cNvSpPr txBox="1"/>
      </xdr:nvSpPr>
      <xdr:spPr>
        <a:xfrm>
          <a:off x="14467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7650" cy="257175"/>
    <xdr:sp macro="" textlink="">
      <xdr:nvSpPr>
        <xdr:cNvPr id="568" name="テキスト ボックス 567"/>
        <xdr:cNvSpPr txBox="1"/>
      </xdr:nvSpPr>
      <xdr:spPr>
        <a:xfrm>
          <a:off x="13578840" y="8741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7650" cy="257175"/>
    <xdr:sp macro="" textlink="">
      <xdr:nvSpPr>
        <xdr:cNvPr id="570" name="テキスト ボックス 569"/>
        <xdr:cNvSpPr txBox="1"/>
      </xdr:nvSpPr>
      <xdr:spPr>
        <a:xfrm>
          <a:off x="12689840" y="8741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7650" cy="259080"/>
    <xdr:sp macro="" textlink="">
      <xdr:nvSpPr>
        <xdr:cNvPr id="579" name="テキスト ボックス 578"/>
        <xdr:cNvSpPr txBox="1"/>
      </xdr:nvSpPr>
      <xdr:spPr>
        <a:xfrm>
          <a:off x="1535684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7650" cy="259080"/>
    <xdr:sp macro="" textlink="">
      <xdr:nvSpPr>
        <xdr:cNvPr id="581" name="テキスト ボックス 580"/>
        <xdr:cNvSpPr txBox="1"/>
      </xdr:nvSpPr>
      <xdr:spPr>
        <a:xfrm>
          <a:off x="1446784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7650" cy="259080"/>
    <xdr:sp macro="" textlink="">
      <xdr:nvSpPr>
        <xdr:cNvPr id="583" name="テキスト ボックス 582"/>
        <xdr:cNvSpPr txBox="1"/>
      </xdr:nvSpPr>
      <xdr:spPr>
        <a:xfrm>
          <a:off x="13578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7650" cy="259080"/>
    <xdr:sp macro="" textlink="">
      <xdr:nvSpPr>
        <xdr:cNvPr id="585" name="テキスト ボックス 584"/>
        <xdr:cNvSpPr txBox="1"/>
      </xdr:nvSpPr>
      <xdr:spPr>
        <a:xfrm>
          <a:off x="12689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4" name="テキスト ボックス 593"/>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597" name="テキスト ボックス 596"/>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3725" cy="257175"/>
    <xdr:sp macro="" textlink="">
      <xdr:nvSpPr>
        <xdr:cNvPr id="599" name="テキスト ボックス 598"/>
        <xdr:cNvSpPr txBox="1"/>
      </xdr:nvSpPr>
      <xdr:spPr>
        <a:xfrm>
          <a:off x="11850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3725" cy="259080"/>
    <xdr:sp macro="" textlink="">
      <xdr:nvSpPr>
        <xdr:cNvPr id="601" name="テキスト ボックス 600"/>
        <xdr:cNvSpPr txBox="1"/>
      </xdr:nvSpPr>
      <xdr:spPr>
        <a:xfrm>
          <a:off x="11850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725" cy="257175"/>
    <xdr:sp macro="" textlink="">
      <xdr:nvSpPr>
        <xdr:cNvPr id="603" name="テキスト ボックス 602"/>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725" cy="258445"/>
    <xdr:sp macro="" textlink="">
      <xdr:nvSpPr>
        <xdr:cNvPr id="605" name="テキスト ボックス 604"/>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07" name="テキスト ボックス 606"/>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09" name="テキスト ボックス 60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7175"/>
    <xdr:sp macro="" textlink="">
      <xdr:nvSpPr>
        <xdr:cNvPr id="612" name="公債費最小値テキスト"/>
        <xdr:cNvSpPr txBox="1"/>
      </xdr:nvSpPr>
      <xdr:spPr>
        <a:xfrm>
          <a:off x="16370300" y="13550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20955</xdr:rowOff>
    </xdr:from>
    <xdr:to>
      <xdr:col>85</xdr:col>
      <xdr:colOff>127000</xdr:colOff>
      <xdr:row>77</xdr:row>
      <xdr:rowOff>29210</xdr:rowOff>
    </xdr:to>
    <xdr:cxnSp macro="">
      <xdr:nvCxnSpPr>
        <xdr:cNvPr id="616" name="直線コネクタ 615"/>
        <xdr:cNvCxnSpPr/>
      </xdr:nvCxnSpPr>
      <xdr:spPr>
        <a:xfrm flipV="1">
          <a:off x="15481300" y="132226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534670" cy="259080"/>
    <xdr:sp macro="" textlink="">
      <xdr:nvSpPr>
        <xdr:cNvPr id="617" name="公債費平均値テキスト"/>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29210</xdr:rowOff>
    </xdr:from>
    <xdr:to>
      <xdr:col>81</xdr:col>
      <xdr:colOff>50800</xdr:colOff>
      <xdr:row>77</xdr:row>
      <xdr:rowOff>32385</xdr:rowOff>
    </xdr:to>
    <xdr:cxnSp macro="">
      <xdr:nvCxnSpPr>
        <xdr:cNvPr id="619" name="直線コネクタ 618"/>
        <xdr:cNvCxnSpPr/>
      </xdr:nvCxnSpPr>
      <xdr:spPr>
        <a:xfrm flipV="1">
          <a:off x="14592300" y="13230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160655</xdr:rowOff>
    </xdr:from>
    <xdr:to>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81915</xdr:rowOff>
    </xdr:from>
    <xdr:ext cx="532765" cy="259080"/>
    <xdr:sp macro="" textlink="">
      <xdr:nvSpPr>
        <xdr:cNvPr id="621" name="テキスト ボックス 620"/>
        <xdr:cNvSpPr txBox="1"/>
      </xdr:nvSpPr>
      <xdr:spPr>
        <a:xfrm>
          <a:off x="15213965" y="1345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32385</xdr:rowOff>
    </xdr:from>
    <xdr:to>
      <xdr:col>76</xdr:col>
      <xdr:colOff>114300</xdr:colOff>
      <xdr:row>77</xdr:row>
      <xdr:rowOff>55880</xdr:rowOff>
    </xdr:to>
    <xdr:cxnSp macro="">
      <xdr:nvCxnSpPr>
        <xdr:cNvPr id="622" name="直線コネクタ 621"/>
        <xdr:cNvCxnSpPr/>
      </xdr:nvCxnSpPr>
      <xdr:spPr>
        <a:xfrm flipV="1">
          <a:off x="13703300" y="132340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165100</xdr:rowOff>
    </xdr:from>
    <xdr:to>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86360</xdr:rowOff>
    </xdr:from>
    <xdr:ext cx="532765" cy="257175"/>
    <xdr:sp macro="" textlink="">
      <xdr:nvSpPr>
        <xdr:cNvPr id="624" name="テキスト ボックス 623"/>
        <xdr:cNvSpPr txBox="1"/>
      </xdr:nvSpPr>
      <xdr:spPr>
        <a:xfrm>
          <a:off x="14324965" y="13459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55880</xdr:rowOff>
    </xdr:from>
    <xdr:to>
      <xdr:col>71</xdr:col>
      <xdr:colOff>177800</xdr:colOff>
      <xdr:row>77</xdr:row>
      <xdr:rowOff>75565</xdr:rowOff>
    </xdr:to>
    <xdr:cxnSp macro="">
      <xdr:nvCxnSpPr>
        <xdr:cNvPr id="625" name="直線コネクタ 624"/>
        <xdr:cNvCxnSpPr/>
      </xdr:nvCxnSpPr>
      <xdr:spPr>
        <a:xfrm flipV="1">
          <a:off x="12814300" y="13257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163195</xdr:rowOff>
    </xdr:from>
    <xdr:to>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84455</xdr:rowOff>
    </xdr:from>
    <xdr:ext cx="532765" cy="259080"/>
    <xdr:sp macro="" textlink="">
      <xdr:nvSpPr>
        <xdr:cNvPr id="627" name="テキスト ボックス 626"/>
        <xdr:cNvSpPr txBox="1"/>
      </xdr:nvSpPr>
      <xdr:spPr>
        <a:xfrm>
          <a:off x="13435965" y="13457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83185</xdr:rowOff>
    </xdr:from>
    <xdr:ext cx="532765" cy="259080"/>
    <xdr:sp macro="" textlink="">
      <xdr:nvSpPr>
        <xdr:cNvPr id="629" name="テキスト ボックス 628"/>
        <xdr:cNvSpPr txBox="1"/>
      </xdr:nvSpPr>
      <xdr:spPr>
        <a:xfrm>
          <a:off x="125469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141605</xdr:rowOff>
    </xdr:from>
    <xdr:to>
      <xdr:col>85</xdr:col>
      <xdr:colOff>177800</xdr:colOff>
      <xdr:row>77</xdr:row>
      <xdr:rowOff>71755</xdr:rowOff>
    </xdr:to>
    <xdr:sp macro="" textlink="">
      <xdr:nvSpPr>
        <xdr:cNvPr id="635" name="楕円 634"/>
        <xdr:cNvSpPr/>
      </xdr:nvSpPr>
      <xdr:spPr>
        <a:xfrm>
          <a:off x="16268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164465</xdr:rowOff>
    </xdr:from>
    <xdr:ext cx="598805" cy="259080"/>
    <xdr:sp macro="" textlink="">
      <xdr:nvSpPr>
        <xdr:cNvPr id="636" name="公債費該当値テキスト"/>
        <xdr:cNvSpPr txBox="1"/>
      </xdr:nvSpPr>
      <xdr:spPr>
        <a:xfrm>
          <a:off x="16370300" y="13023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149860</xdr:rowOff>
    </xdr:from>
    <xdr:to>
      <xdr:col>81</xdr:col>
      <xdr:colOff>101600</xdr:colOff>
      <xdr:row>77</xdr:row>
      <xdr:rowOff>80010</xdr:rowOff>
    </xdr:to>
    <xdr:sp macro="" textlink="">
      <xdr:nvSpPr>
        <xdr:cNvPr id="637" name="楕円 636"/>
        <xdr:cNvSpPr/>
      </xdr:nvSpPr>
      <xdr:spPr>
        <a:xfrm>
          <a:off x="15430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96520</xdr:rowOff>
    </xdr:from>
    <xdr:ext cx="596900" cy="259080"/>
    <xdr:sp macro="" textlink="">
      <xdr:nvSpPr>
        <xdr:cNvPr id="638" name="テキスト ボックス 637"/>
        <xdr:cNvSpPr txBox="1"/>
      </xdr:nvSpPr>
      <xdr:spPr>
        <a:xfrm>
          <a:off x="15181580" y="129552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153035</xdr:rowOff>
    </xdr:from>
    <xdr:to>
      <xdr:col>76</xdr:col>
      <xdr:colOff>165100</xdr:colOff>
      <xdr:row>77</xdr:row>
      <xdr:rowOff>83185</xdr:rowOff>
    </xdr:to>
    <xdr:sp macro="" textlink="">
      <xdr:nvSpPr>
        <xdr:cNvPr id="639" name="楕円 638"/>
        <xdr:cNvSpPr/>
      </xdr:nvSpPr>
      <xdr:spPr>
        <a:xfrm>
          <a:off x="14541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99695</xdr:rowOff>
    </xdr:from>
    <xdr:ext cx="596900" cy="257175"/>
    <xdr:sp macro="" textlink="">
      <xdr:nvSpPr>
        <xdr:cNvPr id="640" name="テキスト ボックス 639"/>
        <xdr:cNvSpPr txBox="1"/>
      </xdr:nvSpPr>
      <xdr:spPr>
        <a:xfrm>
          <a:off x="14292580" y="129584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5080</xdr:rowOff>
    </xdr:from>
    <xdr:to>
      <xdr:col>72</xdr:col>
      <xdr:colOff>38100</xdr:colOff>
      <xdr:row>77</xdr:row>
      <xdr:rowOff>106680</xdr:rowOff>
    </xdr:to>
    <xdr:sp macro="" textlink="">
      <xdr:nvSpPr>
        <xdr:cNvPr id="641" name="楕円 640"/>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123190</xdr:rowOff>
    </xdr:from>
    <xdr:ext cx="596900" cy="257175"/>
    <xdr:sp macro="" textlink="">
      <xdr:nvSpPr>
        <xdr:cNvPr id="642" name="テキスト ボックス 641"/>
        <xdr:cNvSpPr txBox="1"/>
      </xdr:nvSpPr>
      <xdr:spPr>
        <a:xfrm>
          <a:off x="13403580" y="129819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24765</xdr:rowOff>
    </xdr:from>
    <xdr:to>
      <xdr:col>67</xdr:col>
      <xdr:colOff>101600</xdr:colOff>
      <xdr:row>77</xdr:row>
      <xdr:rowOff>126365</xdr:rowOff>
    </xdr:to>
    <xdr:sp macro="" textlink="">
      <xdr:nvSpPr>
        <xdr:cNvPr id="643" name="楕円 642"/>
        <xdr:cNvSpPr/>
      </xdr:nvSpPr>
      <xdr:spPr>
        <a:xfrm>
          <a:off x="12763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143510</xdr:rowOff>
    </xdr:from>
    <xdr:ext cx="596900" cy="257175"/>
    <xdr:sp macro="" textlink="">
      <xdr:nvSpPr>
        <xdr:cNvPr id="644" name="テキスト ボックス 643"/>
        <xdr:cNvSpPr txBox="1"/>
      </xdr:nvSpPr>
      <xdr:spPr>
        <a:xfrm>
          <a:off x="12514580" y="13002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3" name="テキスト ボックス 65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56" name="テキスト ボックス 655"/>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58" name="テキスト ボックス 657"/>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0" name="テキスト ボックス 659"/>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62" name="テキスト ボックス 661"/>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4" name="テキスト ボックス 663"/>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37465</xdr:rowOff>
    </xdr:from>
    <xdr:to>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7175"/>
    <xdr:sp macro="" textlink="">
      <xdr:nvSpPr>
        <xdr:cNvPr id="667" name="積立金最小値テキスト"/>
        <xdr:cNvSpPr txBox="1"/>
      </xdr:nvSpPr>
      <xdr:spPr>
        <a:xfrm>
          <a:off x="16370300" y="16937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155575</xdr:rowOff>
    </xdr:from>
    <xdr:ext cx="598805" cy="257175"/>
    <xdr:sp macro="" textlink="">
      <xdr:nvSpPr>
        <xdr:cNvPr id="669" name="積立金最大値テキスト"/>
        <xdr:cNvSpPr txBox="1"/>
      </xdr:nvSpPr>
      <xdr:spPr>
        <a:xfrm>
          <a:off x="16370300" y="15243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37465</xdr:rowOff>
    </xdr:from>
    <xdr:to>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50800</xdr:rowOff>
    </xdr:from>
    <xdr:to>
      <xdr:col>85</xdr:col>
      <xdr:colOff>127000</xdr:colOff>
      <xdr:row>98</xdr:row>
      <xdr:rowOff>86995</xdr:rowOff>
    </xdr:to>
    <xdr:cxnSp macro="">
      <xdr:nvCxnSpPr>
        <xdr:cNvPr id="671" name="直線コネクタ 670"/>
        <xdr:cNvCxnSpPr/>
      </xdr:nvCxnSpPr>
      <xdr:spPr>
        <a:xfrm flipV="1">
          <a:off x="15481300" y="168529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78740</xdr:rowOff>
    </xdr:from>
    <xdr:to>
      <xdr:col>81</xdr:col>
      <xdr:colOff>50800</xdr:colOff>
      <xdr:row>98</xdr:row>
      <xdr:rowOff>86995</xdr:rowOff>
    </xdr:to>
    <xdr:cxnSp macro="">
      <xdr:nvCxnSpPr>
        <xdr:cNvPr id="674" name="直線コネクタ 673"/>
        <xdr:cNvCxnSpPr/>
      </xdr:nvCxnSpPr>
      <xdr:spPr>
        <a:xfrm>
          <a:off x="14592300" y="168808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134620</xdr:rowOff>
    </xdr:from>
    <xdr:ext cx="532765" cy="257175"/>
    <xdr:sp macro="" textlink="">
      <xdr:nvSpPr>
        <xdr:cNvPr id="676" name="テキスト ボックス 675"/>
        <xdr:cNvSpPr txBox="1"/>
      </xdr:nvSpPr>
      <xdr:spPr>
        <a:xfrm>
          <a:off x="15213965" y="16593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78740</xdr:rowOff>
    </xdr:from>
    <xdr:to>
      <xdr:col>76</xdr:col>
      <xdr:colOff>114300</xdr:colOff>
      <xdr:row>98</xdr:row>
      <xdr:rowOff>114935</xdr:rowOff>
    </xdr:to>
    <xdr:cxnSp macro="">
      <xdr:nvCxnSpPr>
        <xdr:cNvPr id="677" name="直線コネクタ 676"/>
        <xdr:cNvCxnSpPr/>
      </xdr:nvCxnSpPr>
      <xdr:spPr>
        <a:xfrm flipV="1">
          <a:off x="13703300" y="16880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123190</xdr:rowOff>
    </xdr:from>
    <xdr:ext cx="532765" cy="257175"/>
    <xdr:sp macro="" textlink="">
      <xdr:nvSpPr>
        <xdr:cNvPr id="679" name="テキスト ボックス 678"/>
        <xdr:cNvSpPr txBox="1"/>
      </xdr:nvSpPr>
      <xdr:spPr>
        <a:xfrm>
          <a:off x="14324965" y="16925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114935</xdr:rowOff>
    </xdr:from>
    <xdr:to>
      <xdr:col>71</xdr:col>
      <xdr:colOff>177800</xdr:colOff>
      <xdr:row>98</xdr:row>
      <xdr:rowOff>128270</xdr:rowOff>
    </xdr:to>
    <xdr:cxnSp macro="">
      <xdr:nvCxnSpPr>
        <xdr:cNvPr id="680" name="直線コネクタ 679"/>
        <xdr:cNvCxnSpPr/>
      </xdr:nvCxnSpPr>
      <xdr:spPr>
        <a:xfrm flipV="1">
          <a:off x="12814300" y="169170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157480</xdr:rowOff>
    </xdr:from>
    <xdr:ext cx="532765" cy="257175"/>
    <xdr:sp macro="" textlink="">
      <xdr:nvSpPr>
        <xdr:cNvPr id="682" name="テキスト ボックス 681"/>
        <xdr:cNvSpPr txBox="1"/>
      </xdr:nvSpPr>
      <xdr:spPr>
        <a:xfrm>
          <a:off x="13435965" y="16616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160655</xdr:rowOff>
    </xdr:from>
    <xdr:ext cx="532765" cy="259080"/>
    <xdr:sp macro="" textlink="">
      <xdr:nvSpPr>
        <xdr:cNvPr id="684" name="テキスト ボックス 683"/>
        <xdr:cNvSpPr txBox="1"/>
      </xdr:nvSpPr>
      <xdr:spPr>
        <a:xfrm>
          <a:off x="12546965" y="16619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171450</xdr:rowOff>
    </xdr:from>
    <xdr:to>
      <xdr:col>85</xdr:col>
      <xdr:colOff>177800</xdr:colOff>
      <xdr:row>98</xdr:row>
      <xdr:rowOff>101600</xdr:rowOff>
    </xdr:to>
    <xdr:sp macro="" textlink="">
      <xdr:nvSpPr>
        <xdr:cNvPr id="690" name="楕円 689"/>
        <xdr:cNvSpPr/>
      </xdr:nvSpPr>
      <xdr:spPr>
        <a:xfrm>
          <a:off x="162687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36195</xdr:rowOff>
    </xdr:from>
    <xdr:to>
      <xdr:col>81</xdr:col>
      <xdr:colOff>101600</xdr:colOff>
      <xdr:row>98</xdr:row>
      <xdr:rowOff>137795</xdr:rowOff>
    </xdr:to>
    <xdr:sp macro="" textlink="">
      <xdr:nvSpPr>
        <xdr:cNvPr id="692" name="楕円 691"/>
        <xdr:cNvSpPr/>
      </xdr:nvSpPr>
      <xdr:spPr>
        <a:xfrm>
          <a:off x="15430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128905</xdr:rowOff>
    </xdr:from>
    <xdr:ext cx="532765" cy="259080"/>
    <xdr:sp macro="" textlink="">
      <xdr:nvSpPr>
        <xdr:cNvPr id="693" name="テキスト ボックス 692"/>
        <xdr:cNvSpPr txBox="1"/>
      </xdr:nvSpPr>
      <xdr:spPr>
        <a:xfrm>
          <a:off x="15213965" y="16931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694" name="楕円 693"/>
        <xdr:cNvSpPr/>
      </xdr:nvSpPr>
      <xdr:spPr>
        <a:xfrm>
          <a:off x="14541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146050</xdr:rowOff>
    </xdr:from>
    <xdr:ext cx="532765" cy="257175"/>
    <xdr:sp macro="" textlink="">
      <xdr:nvSpPr>
        <xdr:cNvPr id="695" name="テキスト ボックス 694"/>
        <xdr:cNvSpPr txBox="1"/>
      </xdr:nvSpPr>
      <xdr:spPr>
        <a:xfrm>
          <a:off x="14324965" y="16605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64135</xdr:rowOff>
    </xdr:from>
    <xdr:to>
      <xdr:col>72</xdr:col>
      <xdr:colOff>38100</xdr:colOff>
      <xdr:row>98</xdr:row>
      <xdr:rowOff>166370</xdr:rowOff>
    </xdr:to>
    <xdr:sp macro="" textlink="">
      <xdr:nvSpPr>
        <xdr:cNvPr id="696" name="楕円 695"/>
        <xdr:cNvSpPr/>
      </xdr:nvSpPr>
      <xdr:spPr>
        <a:xfrm>
          <a:off x="13652500" y="1686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156845</xdr:rowOff>
    </xdr:from>
    <xdr:ext cx="532765" cy="257175"/>
    <xdr:sp macro="" textlink="">
      <xdr:nvSpPr>
        <xdr:cNvPr id="697" name="テキスト ボックス 696"/>
        <xdr:cNvSpPr txBox="1"/>
      </xdr:nvSpPr>
      <xdr:spPr>
        <a:xfrm>
          <a:off x="13435965" y="16958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77470</xdr:rowOff>
    </xdr:from>
    <xdr:to>
      <xdr:col>67</xdr:col>
      <xdr:colOff>101600</xdr:colOff>
      <xdr:row>99</xdr:row>
      <xdr:rowOff>7620</xdr:rowOff>
    </xdr:to>
    <xdr:sp macro="" textlink="">
      <xdr:nvSpPr>
        <xdr:cNvPr id="698" name="楕円 697"/>
        <xdr:cNvSpPr/>
      </xdr:nvSpPr>
      <xdr:spPr>
        <a:xfrm>
          <a:off x="12763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170180</xdr:rowOff>
    </xdr:from>
    <xdr:ext cx="467995" cy="259080"/>
    <xdr:sp macro="" textlink="">
      <xdr:nvSpPr>
        <xdr:cNvPr id="699" name="テキスト ボックス 698"/>
        <xdr:cNvSpPr txBox="1"/>
      </xdr:nvSpPr>
      <xdr:spPr>
        <a:xfrm>
          <a:off x="12579350" y="16972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08" name="テキスト ボックス 707"/>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1" name="テキスト ボックス 710"/>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15" name="テキスト ボックス 714"/>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1" name="テキスト ボックス 720"/>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7175"/>
    <xdr:sp macro="" textlink="">
      <xdr:nvSpPr>
        <xdr:cNvPr id="726" name="投資及び出資金最大値テキスト"/>
        <xdr:cNvSpPr txBox="1"/>
      </xdr:nvSpPr>
      <xdr:spPr>
        <a:xfrm>
          <a:off x="22212300" y="5001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49530</xdr:rowOff>
    </xdr:from>
    <xdr:ext cx="469900" cy="259080"/>
    <xdr:sp macro="" textlink="">
      <xdr:nvSpPr>
        <xdr:cNvPr id="729" name="投資及び出資金平均値テキスト"/>
        <xdr:cNvSpPr txBox="1"/>
      </xdr:nvSpPr>
      <xdr:spPr>
        <a:xfrm>
          <a:off x="222123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133985</xdr:rowOff>
    </xdr:from>
    <xdr:ext cx="467995" cy="257175"/>
    <xdr:sp macro="" textlink="">
      <xdr:nvSpPr>
        <xdr:cNvPr id="733" name="テキスト ボックス 732"/>
        <xdr:cNvSpPr txBox="1"/>
      </xdr:nvSpPr>
      <xdr:spPr>
        <a:xfrm>
          <a:off x="21088350" y="6306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7995" cy="259080"/>
    <xdr:sp macro="" textlink="">
      <xdr:nvSpPr>
        <xdr:cNvPr id="736" name="テキスト ボックス 735"/>
        <xdr:cNvSpPr txBox="1"/>
      </xdr:nvSpPr>
      <xdr:spPr>
        <a:xfrm>
          <a:off x="20199350" y="6358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21590</xdr:rowOff>
    </xdr:from>
    <xdr:ext cx="467995" cy="259080"/>
    <xdr:sp macro="" textlink="">
      <xdr:nvSpPr>
        <xdr:cNvPr id="739" name="テキスト ボックス 738"/>
        <xdr:cNvSpPr txBox="1"/>
      </xdr:nvSpPr>
      <xdr:spPr>
        <a:xfrm>
          <a:off x="19310350" y="6365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29210</xdr:rowOff>
    </xdr:from>
    <xdr:ext cx="467995" cy="257175"/>
    <xdr:sp macro="" textlink="">
      <xdr:nvSpPr>
        <xdr:cNvPr id="741" name="テキスト ボックス 740"/>
        <xdr:cNvSpPr txBox="1"/>
      </xdr:nvSpPr>
      <xdr:spPr>
        <a:xfrm>
          <a:off x="18421350" y="6372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4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50" name="テキスト ボックス 749"/>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52" name="テキスト ボックス 751"/>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54" name="テキスト ボックス 753"/>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56" name="テキスト ボックス 755"/>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5" name="テキスト ボックス 76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68" name="テキスト ボックス 767"/>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72" name="テキスト ボックス 771"/>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78" name="テキスト ボックス 777"/>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112395</xdr:rowOff>
    </xdr:from>
    <xdr:to>
      <xdr:col>116</xdr:col>
      <xdr:colOff>63500</xdr:colOff>
      <xdr:row>58</xdr:row>
      <xdr:rowOff>118745</xdr:rowOff>
    </xdr:to>
    <xdr:cxnSp macro="">
      <xdr:nvCxnSpPr>
        <xdr:cNvPr id="785" name="直線コネクタ 784"/>
        <xdr:cNvCxnSpPr/>
      </xdr:nvCxnSpPr>
      <xdr:spPr>
        <a:xfrm>
          <a:off x="21323300" y="100564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6"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104775</xdr:rowOff>
    </xdr:from>
    <xdr:to>
      <xdr:col>111</xdr:col>
      <xdr:colOff>177800</xdr:colOff>
      <xdr:row>58</xdr:row>
      <xdr:rowOff>112395</xdr:rowOff>
    </xdr:to>
    <xdr:cxnSp macro="">
      <xdr:nvCxnSpPr>
        <xdr:cNvPr id="788" name="直線コネクタ 787"/>
        <xdr:cNvCxnSpPr/>
      </xdr:nvCxnSpPr>
      <xdr:spPr>
        <a:xfrm>
          <a:off x="20434300" y="10048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45085</xdr:rowOff>
    </xdr:from>
    <xdr:to>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163195</xdr:rowOff>
    </xdr:from>
    <xdr:ext cx="467995" cy="259080"/>
    <xdr:sp macro="" textlink="">
      <xdr:nvSpPr>
        <xdr:cNvPr id="790" name="テキスト ボックス 789"/>
        <xdr:cNvSpPr txBox="1"/>
      </xdr:nvSpPr>
      <xdr:spPr>
        <a:xfrm>
          <a:off x="21088350" y="9764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104775</xdr:rowOff>
    </xdr:from>
    <xdr:to>
      <xdr:col>107</xdr:col>
      <xdr:colOff>50800</xdr:colOff>
      <xdr:row>58</xdr:row>
      <xdr:rowOff>109220</xdr:rowOff>
    </xdr:to>
    <xdr:cxnSp macro="">
      <xdr:nvCxnSpPr>
        <xdr:cNvPr id="791" name="直線コネクタ 790"/>
        <xdr:cNvCxnSpPr/>
      </xdr:nvCxnSpPr>
      <xdr:spPr>
        <a:xfrm flipV="1">
          <a:off x="19545300" y="100488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153670</xdr:rowOff>
    </xdr:from>
    <xdr:ext cx="467995" cy="259080"/>
    <xdr:sp macro="" textlink="">
      <xdr:nvSpPr>
        <xdr:cNvPr id="793" name="テキスト ボックス 792"/>
        <xdr:cNvSpPr txBox="1"/>
      </xdr:nvSpPr>
      <xdr:spPr>
        <a:xfrm>
          <a:off x="20199350" y="10097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109220</xdr:rowOff>
    </xdr:from>
    <xdr:to>
      <xdr:col>102</xdr:col>
      <xdr:colOff>114300</xdr:colOff>
      <xdr:row>58</xdr:row>
      <xdr:rowOff>112395</xdr:rowOff>
    </xdr:to>
    <xdr:cxnSp macro="">
      <xdr:nvCxnSpPr>
        <xdr:cNvPr id="794" name="直線コネクタ 793"/>
        <xdr:cNvCxnSpPr/>
      </xdr:nvCxnSpPr>
      <xdr:spPr>
        <a:xfrm flipV="1">
          <a:off x="18656300" y="10053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151130</xdr:rowOff>
    </xdr:from>
    <xdr:ext cx="467995" cy="259080"/>
    <xdr:sp macro="" textlink="">
      <xdr:nvSpPr>
        <xdr:cNvPr id="796" name="テキスト ボックス 795"/>
        <xdr:cNvSpPr txBox="1"/>
      </xdr:nvSpPr>
      <xdr:spPr>
        <a:xfrm>
          <a:off x="19310350" y="1009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155575</xdr:rowOff>
    </xdr:from>
    <xdr:ext cx="467995" cy="257175"/>
    <xdr:sp macro="" textlink="">
      <xdr:nvSpPr>
        <xdr:cNvPr id="798" name="テキスト ボックス 797"/>
        <xdr:cNvSpPr txBox="1"/>
      </xdr:nvSpPr>
      <xdr:spPr>
        <a:xfrm>
          <a:off x="18421350" y="100996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804" name="楕円 803"/>
        <xdr:cNvSpPr/>
      </xdr:nvSpPr>
      <xdr:spPr>
        <a:xfrm>
          <a:off x="22110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36830</xdr:rowOff>
    </xdr:from>
    <xdr:ext cx="469900" cy="259080"/>
    <xdr:sp macro="" textlink="">
      <xdr:nvSpPr>
        <xdr:cNvPr id="805" name="貸付金該当値テキスト"/>
        <xdr:cNvSpPr txBox="1"/>
      </xdr:nvSpPr>
      <xdr:spPr>
        <a:xfrm>
          <a:off x="222123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61595</xdr:rowOff>
    </xdr:from>
    <xdr:to>
      <xdr:col>112</xdr:col>
      <xdr:colOff>38100</xdr:colOff>
      <xdr:row>58</xdr:row>
      <xdr:rowOff>163195</xdr:rowOff>
    </xdr:to>
    <xdr:sp macro="" textlink="">
      <xdr:nvSpPr>
        <xdr:cNvPr id="806" name="楕円 805"/>
        <xdr:cNvSpPr/>
      </xdr:nvSpPr>
      <xdr:spPr>
        <a:xfrm>
          <a:off x="2127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154940</xdr:rowOff>
    </xdr:from>
    <xdr:ext cx="467995" cy="257175"/>
    <xdr:sp macro="" textlink="">
      <xdr:nvSpPr>
        <xdr:cNvPr id="807" name="テキスト ボックス 806"/>
        <xdr:cNvSpPr txBox="1"/>
      </xdr:nvSpPr>
      <xdr:spPr>
        <a:xfrm>
          <a:off x="21088350" y="10099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53975</xdr:rowOff>
    </xdr:from>
    <xdr:to>
      <xdr:col>107</xdr:col>
      <xdr:colOff>101600</xdr:colOff>
      <xdr:row>58</xdr:row>
      <xdr:rowOff>155575</xdr:rowOff>
    </xdr:to>
    <xdr:sp macro="" textlink="">
      <xdr:nvSpPr>
        <xdr:cNvPr id="808" name="楕円 807"/>
        <xdr:cNvSpPr/>
      </xdr:nvSpPr>
      <xdr:spPr>
        <a:xfrm>
          <a:off x="20383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xdr:rowOff>
    </xdr:from>
    <xdr:ext cx="467995" cy="259080"/>
    <xdr:sp macro="" textlink="">
      <xdr:nvSpPr>
        <xdr:cNvPr id="809" name="テキスト ボックス 808"/>
        <xdr:cNvSpPr txBox="1"/>
      </xdr:nvSpPr>
      <xdr:spPr>
        <a:xfrm>
          <a:off x="20199350" y="9773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57785</xdr:rowOff>
    </xdr:from>
    <xdr:to>
      <xdr:col>102</xdr:col>
      <xdr:colOff>165100</xdr:colOff>
      <xdr:row>58</xdr:row>
      <xdr:rowOff>159385</xdr:rowOff>
    </xdr:to>
    <xdr:sp macro="" textlink="">
      <xdr:nvSpPr>
        <xdr:cNvPr id="810" name="楕円 809"/>
        <xdr:cNvSpPr/>
      </xdr:nvSpPr>
      <xdr:spPr>
        <a:xfrm>
          <a:off x="19494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4445</xdr:rowOff>
    </xdr:from>
    <xdr:ext cx="467995" cy="259080"/>
    <xdr:sp macro="" textlink="">
      <xdr:nvSpPr>
        <xdr:cNvPr id="811" name="テキスト ボックス 810"/>
        <xdr:cNvSpPr txBox="1"/>
      </xdr:nvSpPr>
      <xdr:spPr>
        <a:xfrm>
          <a:off x="19310350" y="9777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61595</xdr:rowOff>
    </xdr:from>
    <xdr:to>
      <xdr:col>98</xdr:col>
      <xdr:colOff>38100</xdr:colOff>
      <xdr:row>58</xdr:row>
      <xdr:rowOff>163195</xdr:rowOff>
    </xdr:to>
    <xdr:sp macro="" textlink="">
      <xdr:nvSpPr>
        <xdr:cNvPr id="812" name="楕円 811"/>
        <xdr:cNvSpPr/>
      </xdr:nvSpPr>
      <xdr:spPr>
        <a:xfrm>
          <a:off x="18605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8255</xdr:rowOff>
    </xdr:from>
    <xdr:ext cx="467995" cy="257175"/>
    <xdr:sp macro="" textlink="">
      <xdr:nvSpPr>
        <xdr:cNvPr id="813" name="テキスト ボックス 812"/>
        <xdr:cNvSpPr txBox="1"/>
      </xdr:nvSpPr>
      <xdr:spPr>
        <a:xfrm>
          <a:off x="18421350" y="9780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2" name="テキスト ボックス 821"/>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4" name="テキスト ボックス 823"/>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28" name="テキスト ボックス 827"/>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32" name="テキスト ボックス 831"/>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34" name="テキスト ボックス 833"/>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36" name="テキスト ボックス 835"/>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38" name="テキスト ボックス 837"/>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7175"/>
    <xdr:sp macro="" textlink="">
      <xdr:nvSpPr>
        <xdr:cNvPr id="843" name="繰出金最大値テキスト"/>
        <xdr:cNvSpPr txBox="1"/>
      </xdr:nvSpPr>
      <xdr:spPr>
        <a:xfrm>
          <a:off x="22212300" y="11893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57150</xdr:rowOff>
    </xdr:from>
    <xdr:to>
      <xdr:col>116</xdr:col>
      <xdr:colOff>63500</xdr:colOff>
      <xdr:row>74</xdr:row>
      <xdr:rowOff>80010</xdr:rowOff>
    </xdr:to>
    <xdr:cxnSp macro="">
      <xdr:nvCxnSpPr>
        <xdr:cNvPr id="845" name="直線コネクタ 844"/>
        <xdr:cNvCxnSpPr/>
      </xdr:nvCxnSpPr>
      <xdr:spPr>
        <a:xfrm flipV="1">
          <a:off x="21323300" y="127444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80010</xdr:rowOff>
    </xdr:from>
    <xdr:to>
      <xdr:col>111</xdr:col>
      <xdr:colOff>177800</xdr:colOff>
      <xdr:row>74</xdr:row>
      <xdr:rowOff>164465</xdr:rowOff>
    </xdr:to>
    <xdr:cxnSp macro="">
      <xdr:nvCxnSpPr>
        <xdr:cNvPr id="848" name="直線コネクタ 847"/>
        <xdr:cNvCxnSpPr/>
      </xdr:nvCxnSpPr>
      <xdr:spPr>
        <a:xfrm flipV="1">
          <a:off x="20434300" y="127673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111760</xdr:rowOff>
    </xdr:from>
    <xdr:ext cx="532765" cy="257175"/>
    <xdr:sp macro="" textlink="">
      <xdr:nvSpPr>
        <xdr:cNvPr id="850" name="テキスト ボックス 849"/>
        <xdr:cNvSpPr txBox="1"/>
      </xdr:nvSpPr>
      <xdr:spPr>
        <a:xfrm>
          <a:off x="21055965" y="13141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164465</xdr:rowOff>
    </xdr:from>
    <xdr:to>
      <xdr:col>107</xdr:col>
      <xdr:colOff>50800</xdr:colOff>
      <xdr:row>75</xdr:row>
      <xdr:rowOff>29210</xdr:rowOff>
    </xdr:to>
    <xdr:cxnSp macro="">
      <xdr:nvCxnSpPr>
        <xdr:cNvPr id="851" name="直線コネクタ 850"/>
        <xdr:cNvCxnSpPr/>
      </xdr:nvCxnSpPr>
      <xdr:spPr>
        <a:xfrm flipV="1">
          <a:off x="19545300" y="128517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158750</xdr:rowOff>
    </xdr:from>
    <xdr:ext cx="532765" cy="259080"/>
    <xdr:sp macro="" textlink="">
      <xdr:nvSpPr>
        <xdr:cNvPr id="853" name="テキスト ボックス 852"/>
        <xdr:cNvSpPr txBox="1"/>
      </xdr:nvSpPr>
      <xdr:spPr>
        <a:xfrm>
          <a:off x="20166965" y="13017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106680</xdr:rowOff>
    </xdr:from>
    <xdr:to>
      <xdr:col>102</xdr:col>
      <xdr:colOff>114300</xdr:colOff>
      <xdr:row>75</xdr:row>
      <xdr:rowOff>29210</xdr:rowOff>
    </xdr:to>
    <xdr:cxnSp macro="">
      <xdr:nvCxnSpPr>
        <xdr:cNvPr id="854" name="直線コネクタ 853"/>
        <xdr:cNvCxnSpPr/>
      </xdr:nvCxnSpPr>
      <xdr:spPr>
        <a:xfrm>
          <a:off x="18656300" y="127939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44450</xdr:rowOff>
    </xdr:from>
    <xdr:to>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137160</xdr:rowOff>
    </xdr:from>
    <xdr:ext cx="532765" cy="259080"/>
    <xdr:sp macro="" textlink="">
      <xdr:nvSpPr>
        <xdr:cNvPr id="856" name="テキスト ボックス 855"/>
        <xdr:cNvSpPr txBox="1"/>
      </xdr:nvSpPr>
      <xdr:spPr>
        <a:xfrm>
          <a:off x="19277965" y="1299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121920</xdr:rowOff>
    </xdr:from>
    <xdr:ext cx="532765" cy="257175"/>
    <xdr:sp macro="" textlink="">
      <xdr:nvSpPr>
        <xdr:cNvPr id="858" name="テキスト ボックス 857"/>
        <xdr:cNvSpPr txBox="1"/>
      </xdr:nvSpPr>
      <xdr:spPr>
        <a:xfrm>
          <a:off x="18388965" y="12980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6350</xdr:rowOff>
    </xdr:from>
    <xdr:to>
      <xdr:col>116</xdr:col>
      <xdr:colOff>114300</xdr:colOff>
      <xdr:row>74</xdr:row>
      <xdr:rowOff>107950</xdr:rowOff>
    </xdr:to>
    <xdr:sp macro="" textlink="">
      <xdr:nvSpPr>
        <xdr:cNvPr id="864" name="楕円 863"/>
        <xdr:cNvSpPr/>
      </xdr:nvSpPr>
      <xdr:spPr>
        <a:xfrm>
          <a:off x="221107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29210</xdr:rowOff>
    </xdr:from>
    <xdr:ext cx="534670" cy="257175"/>
    <xdr:sp macro="" textlink="">
      <xdr:nvSpPr>
        <xdr:cNvPr id="865" name="繰出金該当値テキスト"/>
        <xdr:cNvSpPr txBox="1"/>
      </xdr:nvSpPr>
      <xdr:spPr>
        <a:xfrm>
          <a:off x="22212300" y="125450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29210</xdr:rowOff>
    </xdr:from>
    <xdr:to>
      <xdr:col>112</xdr:col>
      <xdr:colOff>38100</xdr:colOff>
      <xdr:row>74</xdr:row>
      <xdr:rowOff>130810</xdr:rowOff>
    </xdr:to>
    <xdr:sp macro="" textlink="">
      <xdr:nvSpPr>
        <xdr:cNvPr id="866" name="楕円 865"/>
        <xdr:cNvSpPr/>
      </xdr:nvSpPr>
      <xdr:spPr>
        <a:xfrm>
          <a:off x="212725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147320</xdr:rowOff>
    </xdr:from>
    <xdr:ext cx="532765" cy="259080"/>
    <xdr:sp macro="" textlink="">
      <xdr:nvSpPr>
        <xdr:cNvPr id="867" name="テキスト ボックス 866"/>
        <xdr:cNvSpPr txBox="1"/>
      </xdr:nvSpPr>
      <xdr:spPr>
        <a:xfrm>
          <a:off x="21055965" y="12491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113665</xdr:rowOff>
    </xdr:from>
    <xdr:to>
      <xdr:col>107</xdr:col>
      <xdr:colOff>101600</xdr:colOff>
      <xdr:row>75</xdr:row>
      <xdr:rowOff>43815</xdr:rowOff>
    </xdr:to>
    <xdr:sp macro="" textlink="">
      <xdr:nvSpPr>
        <xdr:cNvPr id="868" name="楕円 867"/>
        <xdr:cNvSpPr/>
      </xdr:nvSpPr>
      <xdr:spPr>
        <a:xfrm>
          <a:off x="20383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60325</xdr:rowOff>
    </xdr:from>
    <xdr:ext cx="532765" cy="259080"/>
    <xdr:sp macro="" textlink="">
      <xdr:nvSpPr>
        <xdr:cNvPr id="869" name="テキスト ボックス 868"/>
        <xdr:cNvSpPr txBox="1"/>
      </xdr:nvSpPr>
      <xdr:spPr>
        <a:xfrm>
          <a:off x="20166965" y="12576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149225</xdr:rowOff>
    </xdr:from>
    <xdr:to>
      <xdr:col>102</xdr:col>
      <xdr:colOff>165100</xdr:colOff>
      <xdr:row>75</xdr:row>
      <xdr:rowOff>79375</xdr:rowOff>
    </xdr:to>
    <xdr:sp macro="" textlink="">
      <xdr:nvSpPr>
        <xdr:cNvPr id="870" name="楕円 869"/>
        <xdr:cNvSpPr/>
      </xdr:nvSpPr>
      <xdr:spPr>
        <a:xfrm>
          <a:off x="194945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95885</xdr:rowOff>
    </xdr:from>
    <xdr:ext cx="532765" cy="259080"/>
    <xdr:sp macro="" textlink="">
      <xdr:nvSpPr>
        <xdr:cNvPr id="871" name="テキスト ボックス 870"/>
        <xdr:cNvSpPr txBox="1"/>
      </xdr:nvSpPr>
      <xdr:spPr>
        <a:xfrm>
          <a:off x="19277965" y="12611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55880</xdr:rowOff>
    </xdr:from>
    <xdr:to>
      <xdr:col>98</xdr:col>
      <xdr:colOff>38100</xdr:colOff>
      <xdr:row>74</xdr:row>
      <xdr:rowOff>157480</xdr:rowOff>
    </xdr:to>
    <xdr:sp macro="" textlink="">
      <xdr:nvSpPr>
        <xdr:cNvPr id="872" name="楕円 871"/>
        <xdr:cNvSpPr/>
      </xdr:nvSpPr>
      <xdr:spPr>
        <a:xfrm>
          <a:off x="186055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2540</xdr:rowOff>
    </xdr:from>
    <xdr:ext cx="532765" cy="259080"/>
    <xdr:sp macro="" textlink="">
      <xdr:nvSpPr>
        <xdr:cNvPr id="873" name="テキスト ボックス 872"/>
        <xdr:cNvSpPr txBox="1"/>
      </xdr:nvSpPr>
      <xdr:spPr>
        <a:xfrm>
          <a:off x="18388965" y="1251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2" name="テキスト ボックス 881"/>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015" cy="259080"/>
    <xdr:sp macro="" textlink="">
      <xdr:nvSpPr>
        <xdr:cNvPr id="885" name="テキスト ボックス 884"/>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5455" cy="259080"/>
    <xdr:sp macro="" textlink="">
      <xdr:nvSpPr>
        <xdr:cNvPr id="887" name="テキスト ボックス 886"/>
        <xdr:cNvSpPr txBox="1"/>
      </xdr:nvSpPr>
      <xdr:spPr>
        <a:xfrm>
          <a:off x="17820640" y="1649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5455" cy="257175"/>
    <xdr:sp macro="" textlink="">
      <xdr:nvSpPr>
        <xdr:cNvPr id="889" name="テキスト ボックス 888"/>
        <xdr:cNvSpPr txBox="1"/>
      </xdr:nvSpPr>
      <xdr:spPr>
        <a:xfrm>
          <a:off x="17820640" y="1611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5455" cy="259080"/>
    <xdr:sp macro="" textlink="">
      <xdr:nvSpPr>
        <xdr:cNvPr id="891" name="テキスト ボックス 890"/>
        <xdr:cNvSpPr txBox="1"/>
      </xdr:nvSpPr>
      <xdr:spPr>
        <a:xfrm>
          <a:off x="17820640" y="1573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175"/>
    <xdr:sp macro="" textlink="">
      <xdr:nvSpPr>
        <xdr:cNvPr id="895" name="テキスト ボックス 894"/>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650" cy="257175"/>
    <xdr:sp macro="" textlink="">
      <xdr:nvSpPr>
        <xdr:cNvPr id="924" name="テキスト ボックス 923"/>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650" cy="257175"/>
    <xdr:sp macro="" textlink="">
      <xdr:nvSpPr>
        <xdr:cNvPr id="926" name="テキスト ボックス 925"/>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650" cy="257175"/>
    <xdr:sp macro="" textlink="">
      <xdr:nvSpPr>
        <xdr:cNvPr id="928" name="テキスト ボックス 927"/>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650" cy="257175"/>
    <xdr:sp macro="" textlink="">
      <xdr:nvSpPr>
        <xdr:cNvPr id="930" name="テキスト ボックス 929"/>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・人件費は、市内保育園</a:t>
          </a:r>
          <a:r>
            <a:rPr kumimoji="1" lang="en-US" altLang="ja-JP" sz="1300">
              <a:latin typeface="ＭＳ Ｐゴシック"/>
              <a:ea typeface="ＭＳ Ｐゴシック"/>
            </a:rPr>
            <a:t>5</a:t>
          </a:r>
          <a:r>
            <a:rPr kumimoji="1" lang="ja-JP" altLang="en-US" sz="1300">
              <a:latin typeface="ＭＳ Ｐゴシック"/>
              <a:ea typeface="ＭＳ Ｐゴシック"/>
            </a:rPr>
            <a:t>園がすべて公立であることや消防署の単独運営などから職員数が類似団体平均より多いため、住民一人当たりの金額でも従来から類似団体平均と比べ高い水準で推移している。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年度は、退職者（会計年度任用職員を除く）が前年度の</a:t>
          </a:r>
          <a:r>
            <a:rPr kumimoji="1" lang="en-US" altLang="ja-JP" sz="1300">
              <a:latin typeface="ＭＳ Ｐゴシック"/>
              <a:ea typeface="ＭＳ Ｐゴシック"/>
            </a:rPr>
            <a:t>21</a:t>
          </a:r>
          <a:r>
            <a:rPr kumimoji="1" lang="ja-JP" altLang="en-US" sz="1300">
              <a:latin typeface="ＭＳ Ｐゴシック"/>
              <a:ea typeface="ＭＳ Ｐゴシック"/>
            </a:rPr>
            <a:t>名に対し</a:t>
          </a:r>
          <a:r>
            <a:rPr kumimoji="1" lang="en-US" altLang="ja-JP" sz="1300">
              <a:latin typeface="ＭＳ Ｐゴシック"/>
              <a:ea typeface="ＭＳ Ｐゴシック"/>
            </a:rPr>
            <a:t>11</a:t>
          </a:r>
          <a:r>
            <a:rPr kumimoji="1" lang="ja-JP" altLang="en-US" sz="1300">
              <a:latin typeface="ＭＳ Ｐゴシック"/>
              <a:ea typeface="ＭＳ Ｐゴシック"/>
            </a:rPr>
            <a:t>名と、</a:t>
          </a:r>
          <a:r>
            <a:rPr kumimoji="1" lang="en-US" altLang="ja-JP" sz="1300">
              <a:latin typeface="ＭＳ Ｐゴシック"/>
              <a:ea typeface="ＭＳ Ｐゴシック"/>
            </a:rPr>
            <a:t>10</a:t>
          </a:r>
          <a:r>
            <a:rPr kumimoji="1" lang="ja-JP" altLang="en-US" sz="1300">
              <a:latin typeface="ＭＳ Ｐゴシック"/>
              <a:ea typeface="ＭＳ Ｐゴシック"/>
            </a:rPr>
            <a:t>名減となったことで退職金が前年度より</a:t>
          </a:r>
          <a:r>
            <a:rPr kumimoji="1" lang="en-US" altLang="ja-JP" sz="1300">
              <a:latin typeface="ＭＳ Ｐゴシック"/>
              <a:ea typeface="ＭＳ Ｐゴシック"/>
            </a:rPr>
            <a:t>107,239</a:t>
          </a:r>
          <a:r>
            <a:rPr kumimoji="1" lang="ja-JP" altLang="en-US" sz="1300">
              <a:latin typeface="ＭＳ Ｐゴシック"/>
              <a:ea typeface="ＭＳ Ｐゴシック"/>
            </a:rPr>
            <a:t>千円減額となったことに加え、退職職員・新採職員の人件費差額等による減額もあり、住民一人当たりの金額は前年度から</a:t>
          </a:r>
          <a:r>
            <a:rPr kumimoji="1" lang="en-US" altLang="ja-JP" sz="1300">
              <a:latin typeface="ＭＳ Ｐゴシック"/>
              <a:ea typeface="ＭＳ Ｐゴシック"/>
            </a:rPr>
            <a:t>4,499</a:t>
          </a:r>
          <a:r>
            <a:rPr kumimoji="1" lang="ja-JP" altLang="en-US" sz="1300">
              <a:latin typeface="ＭＳ Ｐゴシック"/>
              <a:ea typeface="ＭＳ Ｐゴシック"/>
            </a:rPr>
            <a:t>円減額の</a:t>
          </a:r>
          <a:r>
            <a:rPr kumimoji="1" lang="en-US" altLang="ja-JP" sz="1300">
              <a:latin typeface="ＭＳ Ｐゴシック"/>
              <a:ea typeface="ＭＳ Ｐゴシック"/>
            </a:rPr>
            <a:t>148,845</a:t>
          </a:r>
          <a:r>
            <a:rPr kumimoji="1" lang="ja-JP" altLang="en-US" sz="1300">
              <a:latin typeface="ＭＳ Ｐゴシック"/>
              <a:ea typeface="ＭＳ Ｐゴシック"/>
            </a:rPr>
            <a:t>円となった。</a:t>
          </a:r>
        </a:p>
        <a:p>
          <a:r>
            <a:rPr kumimoji="1" lang="ja-JP" altLang="en-US" sz="1300">
              <a:latin typeface="ＭＳ Ｐゴシック"/>
              <a:ea typeface="ＭＳ Ｐゴシック"/>
            </a:rPr>
            <a:t>・補助費等は、類似団体平均と同傾向で推移しているが、施設の単独運営が多く一部事務組合等に対する負担金が少額であることから金額の乖離がある。令和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前年度と比較して特別定額給付金の皆減による減額が大きいが、引き続いてのコロナ対策事業の実施により、依然として例年を上回る水準となっている。扶助費では、子育て世帯への臨時特別給付金や住民税非課税世帯等臨時特別給付金の皆増による増加が反映さ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前年度と比較すると減額にはなっているものの、前年度に引き続いてメジカ産業再生プロジェクト事業、防災行政無線デジタルシステム設置工事を実施したことなどにより、類似団体平均を大きく上回っている。これらの事業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年度で事業完了となったため、次年度以降は類似団体との乖離が一定解消される見込みである。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7175"/>
    <xdr:sp macro="" textlink="">
      <xdr:nvSpPr>
        <xdr:cNvPr id="57" name="議会費最小値テキスト"/>
        <xdr:cNvSpPr txBox="1"/>
      </xdr:nvSpPr>
      <xdr:spPr>
        <a:xfrm>
          <a:off x="4686300" y="6478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7175"/>
    <xdr:sp macro="" textlink="">
      <xdr:nvSpPr>
        <xdr:cNvPr id="59" name="議会費最大値テキスト"/>
        <xdr:cNvSpPr txBox="1"/>
      </xdr:nvSpPr>
      <xdr:spPr>
        <a:xfrm>
          <a:off x="4686300" y="5035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106680</xdr:rowOff>
    </xdr:to>
    <xdr:cxnSp macro="">
      <xdr:nvCxnSpPr>
        <xdr:cNvPr id="61" name="直線コネクタ 60"/>
        <xdr:cNvCxnSpPr/>
      </xdr:nvCxnSpPr>
      <xdr:spPr>
        <a:xfrm flipV="1">
          <a:off x="3797300" y="566420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xdr:rowOff>
    </xdr:from>
    <xdr:to>
      <xdr:col>19</xdr:col>
      <xdr:colOff>177800</xdr:colOff>
      <xdr:row>33</xdr:row>
      <xdr:rowOff>106680</xdr:rowOff>
    </xdr:to>
    <xdr:cxnSp macro="">
      <xdr:nvCxnSpPr>
        <xdr:cNvPr id="64" name="直線コネクタ 63"/>
        <xdr:cNvCxnSpPr/>
      </xdr:nvCxnSpPr>
      <xdr:spPr>
        <a:xfrm>
          <a:off x="2908300" y="56654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67995" cy="259080"/>
    <xdr:sp macro="" textlink="">
      <xdr:nvSpPr>
        <xdr:cNvPr id="66" name="テキスト ボックス 65"/>
        <xdr:cNvSpPr txBox="1"/>
      </xdr:nvSpPr>
      <xdr:spPr>
        <a:xfrm>
          <a:off x="3562350" y="6219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7620</xdr:rowOff>
    </xdr:from>
    <xdr:to>
      <xdr:col>15</xdr:col>
      <xdr:colOff>50800</xdr:colOff>
      <xdr:row>33</xdr:row>
      <xdr:rowOff>69850</xdr:rowOff>
    </xdr:to>
    <xdr:cxnSp macro="">
      <xdr:nvCxnSpPr>
        <xdr:cNvPr id="67" name="直線コネクタ 66"/>
        <xdr:cNvCxnSpPr/>
      </xdr:nvCxnSpPr>
      <xdr:spPr>
        <a:xfrm flipV="1">
          <a:off x="2019300" y="56654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7995" cy="257175"/>
    <xdr:sp macro="" textlink="">
      <xdr:nvSpPr>
        <xdr:cNvPr id="69" name="テキスト ボックス 68"/>
        <xdr:cNvSpPr txBox="1"/>
      </xdr:nvSpPr>
      <xdr:spPr>
        <a:xfrm>
          <a:off x="2673350" y="6179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69850</xdr:rowOff>
    </xdr:from>
    <xdr:to>
      <xdr:col>10</xdr:col>
      <xdr:colOff>114300</xdr:colOff>
      <xdr:row>33</xdr:row>
      <xdr:rowOff>86995</xdr:rowOff>
    </xdr:to>
    <xdr:cxnSp macro="">
      <xdr:nvCxnSpPr>
        <xdr:cNvPr id="70" name="直線コネクタ 69"/>
        <xdr:cNvCxnSpPr/>
      </xdr:nvCxnSpPr>
      <xdr:spPr>
        <a:xfrm flipV="1">
          <a:off x="1130300" y="57277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2540</xdr:rowOff>
    </xdr:from>
    <xdr:ext cx="467995" cy="259080"/>
    <xdr:sp macro="" textlink="">
      <xdr:nvSpPr>
        <xdr:cNvPr id="72" name="テキスト ボックス 71"/>
        <xdr:cNvSpPr txBox="1"/>
      </xdr:nvSpPr>
      <xdr:spPr>
        <a:xfrm>
          <a:off x="1784350" y="6174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7995" cy="257175"/>
    <xdr:sp macro="" textlink="">
      <xdr:nvSpPr>
        <xdr:cNvPr id="74" name="テキスト ボックス 73"/>
        <xdr:cNvSpPr txBox="1"/>
      </xdr:nvSpPr>
      <xdr:spPr>
        <a:xfrm>
          <a:off x="895350" y="6179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126365</xdr:rowOff>
    </xdr:from>
    <xdr:to>
      <xdr:col>24</xdr:col>
      <xdr:colOff>114300</xdr:colOff>
      <xdr:row>33</xdr:row>
      <xdr:rowOff>56515</xdr:rowOff>
    </xdr:to>
    <xdr:sp macro="" textlink="">
      <xdr:nvSpPr>
        <xdr:cNvPr id="80" name="楕円 79"/>
        <xdr:cNvSpPr/>
      </xdr:nvSpPr>
      <xdr:spPr>
        <a:xfrm>
          <a:off x="45847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149225</xdr:rowOff>
    </xdr:from>
    <xdr:ext cx="469900" cy="259080"/>
    <xdr:sp macro="" textlink="">
      <xdr:nvSpPr>
        <xdr:cNvPr id="81" name="議会費該当値テキスト"/>
        <xdr:cNvSpPr txBox="1"/>
      </xdr:nvSpPr>
      <xdr:spPr>
        <a:xfrm>
          <a:off x="4686300" y="546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55880</xdr:rowOff>
    </xdr:from>
    <xdr:to>
      <xdr:col>20</xdr:col>
      <xdr:colOff>38100</xdr:colOff>
      <xdr:row>33</xdr:row>
      <xdr:rowOff>157480</xdr:rowOff>
    </xdr:to>
    <xdr:sp macro="" textlink="">
      <xdr:nvSpPr>
        <xdr:cNvPr id="82" name="楕円 81"/>
        <xdr:cNvSpPr/>
      </xdr:nvSpPr>
      <xdr:spPr>
        <a:xfrm>
          <a:off x="3746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2540</xdr:rowOff>
    </xdr:from>
    <xdr:ext cx="467995" cy="259080"/>
    <xdr:sp macro="" textlink="">
      <xdr:nvSpPr>
        <xdr:cNvPr id="83" name="テキスト ボックス 82"/>
        <xdr:cNvSpPr txBox="1"/>
      </xdr:nvSpPr>
      <xdr:spPr>
        <a:xfrm>
          <a:off x="3562350" y="548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128270</xdr:rowOff>
    </xdr:from>
    <xdr:to>
      <xdr:col>15</xdr:col>
      <xdr:colOff>101600</xdr:colOff>
      <xdr:row>33</xdr:row>
      <xdr:rowOff>58420</xdr:rowOff>
    </xdr:to>
    <xdr:sp macro="" textlink="">
      <xdr:nvSpPr>
        <xdr:cNvPr id="84" name="楕円 83"/>
        <xdr:cNvSpPr/>
      </xdr:nvSpPr>
      <xdr:spPr>
        <a:xfrm>
          <a:off x="2857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74930</xdr:rowOff>
    </xdr:from>
    <xdr:ext cx="467995" cy="257175"/>
    <xdr:sp macro="" textlink="">
      <xdr:nvSpPr>
        <xdr:cNvPr id="85" name="テキスト ボックス 84"/>
        <xdr:cNvSpPr txBox="1"/>
      </xdr:nvSpPr>
      <xdr:spPr>
        <a:xfrm>
          <a:off x="2673350" y="5389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19050</xdr:rowOff>
    </xdr:from>
    <xdr:to>
      <xdr:col>10</xdr:col>
      <xdr:colOff>165100</xdr:colOff>
      <xdr:row>33</xdr:row>
      <xdr:rowOff>120650</xdr:rowOff>
    </xdr:to>
    <xdr:sp macro="" textlink="">
      <xdr:nvSpPr>
        <xdr:cNvPr id="86" name="楕円 85"/>
        <xdr:cNvSpPr/>
      </xdr:nvSpPr>
      <xdr:spPr>
        <a:xfrm>
          <a:off x="1968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137160</xdr:rowOff>
    </xdr:from>
    <xdr:ext cx="467995" cy="259080"/>
    <xdr:sp macro="" textlink="">
      <xdr:nvSpPr>
        <xdr:cNvPr id="87" name="テキスト ボックス 86"/>
        <xdr:cNvSpPr txBox="1"/>
      </xdr:nvSpPr>
      <xdr:spPr>
        <a:xfrm>
          <a:off x="1784350" y="5452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36195</xdr:rowOff>
    </xdr:from>
    <xdr:to>
      <xdr:col>6</xdr:col>
      <xdr:colOff>38100</xdr:colOff>
      <xdr:row>33</xdr:row>
      <xdr:rowOff>137795</xdr:rowOff>
    </xdr:to>
    <xdr:sp macro="" textlink="">
      <xdr:nvSpPr>
        <xdr:cNvPr id="88" name="楕円 87"/>
        <xdr:cNvSpPr/>
      </xdr:nvSpPr>
      <xdr:spPr>
        <a:xfrm>
          <a:off x="1079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154940</xdr:rowOff>
    </xdr:from>
    <xdr:ext cx="467995" cy="257175"/>
    <xdr:sp macro="" textlink="">
      <xdr:nvSpPr>
        <xdr:cNvPr id="89" name="テキスト ボックス 88"/>
        <xdr:cNvSpPr txBox="1"/>
      </xdr:nvSpPr>
      <xdr:spPr>
        <a:xfrm>
          <a:off x="895350" y="5469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09" name="テキスト ボックス 108"/>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1" name="テキスト ボックス 110"/>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7175"/>
    <xdr:sp macro="" textlink="">
      <xdr:nvSpPr>
        <xdr:cNvPr id="114" name="総務費最小値テキスト"/>
        <xdr:cNvSpPr txBox="1"/>
      </xdr:nvSpPr>
      <xdr:spPr>
        <a:xfrm>
          <a:off x="4686300" y="10102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124460</xdr:rowOff>
    </xdr:from>
    <xdr:to>
      <xdr:col>24</xdr:col>
      <xdr:colOff>63500</xdr:colOff>
      <xdr:row>58</xdr:row>
      <xdr:rowOff>63500</xdr:rowOff>
    </xdr:to>
    <xdr:cxnSp macro="">
      <xdr:nvCxnSpPr>
        <xdr:cNvPr id="118" name="直線コネクタ 117"/>
        <xdr:cNvCxnSpPr/>
      </xdr:nvCxnSpPr>
      <xdr:spPr>
        <a:xfrm>
          <a:off x="3797300" y="989711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98805" cy="257175"/>
    <xdr:sp macro="" textlink="">
      <xdr:nvSpPr>
        <xdr:cNvPr id="119" name="総務費平均値テキスト"/>
        <xdr:cNvSpPr txBox="1"/>
      </xdr:nvSpPr>
      <xdr:spPr>
        <a:xfrm>
          <a:off x="4686300" y="97904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124460</xdr:rowOff>
    </xdr:from>
    <xdr:to>
      <xdr:col>19</xdr:col>
      <xdr:colOff>177800</xdr:colOff>
      <xdr:row>58</xdr:row>
      <xdr:rowOff>54610</xdr:rowOff>
    </xdr:to>
    <xdr:cxnSp macro="">
      <xdr:nvCxnSpPr>
        <xdr:cNvPr id="121" name="直線コネクタ 120"/>
        <xdr:cNvCxnSpPr/>
      </xdr:nvCxnSpPr>
      <xdr:spPr>
        <a:xfrm flipV="1">
          <a:off x="2908300" y="989711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15875</xdr:rowOff>
    </xdr:from>
    <xdr:ext cx="596900" cy="259080"/>
    <xdr:sp macro="" textlink="">
      <xdr:nvSpPr>
        <xdr:cNvPr id="123" name="テキスト ボックス 122"/>
        <xdr:cNvSpPr txBox="1"/>
      </xdr:nvSpPr>
      <xdr:spPr>
        <a:xfrm>
          <a:off x="349758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54610</xdr:rowOff>
    </xdr:from>
    <xdr:to>
      <xdr:col>15</xdr:col>
      <xdr:colOff>50800</xdr:colOff>
      <xdr:row>58</xdr:row>
      <xdr:rowOff>87630</xdr:rowOff>
    </xdr:to>
    <xdr:cxnSp macro="">
      <xdr:nvCxnSpPr>
        <xdr:cNvPr id="124" name="直線コネクタ 123"/>
        <xdr:cNvCxnSpPr/>
      </xdr:nvCxnSpPr>
      <xdr:spPr>
        <a:xfrm flipV="1">
          <a:off x="2019300" y="99987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6900" cy="259080"/>
    <xdr:sp macro="" textlink="">
      <xdr:nvSpPr>
        <xdr:cNvPr id="126" name="テキスト ボックス 125"/>
        <xdr:cNvSpPr txBox="1"/>
      </xdr:nvSpPr>
      <xdr:spPr>
        <a:xfrm>
          <a:off x="2608580" y="10073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87630</xdr:rowOff>
    </xdr:from>
    <xdr:to>
      <xdr:col>10</xdr:col>
      <xdr:colOff>114300</xdr:colOff>
      <xdr:row>58</xdr:row>
      <xdr:rowOff>101600</xdr:rowOff>
    </xdr:to>
    <xdr:cxnSp macro="">
      <xdr:nvCxnSpPr>
        <xdr:cNvPr id="127" name="直線コネクタ 126"/>
        <xdr:cNvCxnSpPr/>
      </xdr:nvCxnSpPr>
      <xdr:spPr>
        <a:xfrm flipV="1">
          <a:off x="1130300" y="100317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32765" cy="257175"/>
    <xdr:sp macro="" textlink="">
      <xdr:nvSpPr>
        <xdr:cNvPr id="129" name="テキスト ボックス 128"/>
        <xdr:cNvSpPr txBox="1"/>
      </xdr:nvSpPr>
      <xdr:spPr>
        <a:xfrm>
          <a:off x="1751965" y="10088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145415</xdr:rowOff>
    </xdr:from>
    <xdr:ext cx="532765" cy="257175"/>
    <xdr:sp macro="" textlink="">
      <xdr:nvSpPr>
        <xdr:cNvPr id="131" name="テキスト ボックス 130"/>
        <xdr:cNvSpPr txBox="1"/>
      </xdr:nvSpPr>
      <xdr:spPr>
        <a:xfrm>
          <a:off x="862965" y="100895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37" name="楕円 136"/>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144145</xdr:rowOff>
    </xdr:from>
    <xdr:ext cx="598805" cy="257175"/>
    <xdr:sp macro="" textlink="">
      <xdr:nvSpPr>
        <xdr:cNvPr id="138" name="総務費該当値テキスト"/>
        <xdr:cNvSpPr txBox="1"/>
      </xdr:nvSpPr>
      <xdr:spPr>
        <a:xfrm>
          <a:off x="4686300" y="99167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73660</xdr:rowOff>
    </xdr:from>
    <xdr:to>
      <xdr:col>20</xdr:col>
      <xdr:colOff>38100</xdr:colOff>
      <xdr:row>58</xdr:row>
      <xdr:rowOff>3810</xdr:rowOff>
    </xdr:to>
    <xdr:sp macro="" textlink="">
      <xdr:nvSpPr>
        <xdr:cNvPr id="139" name="楕円 138"/>
        <xdr:cNvSpPr/>
      </xdr:nvSpPr>
      <xdr:spPr>
        <a:xfrm>
          <a:off x="3746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166370</xdr:rowOff>
    </xdr:from>
    <xdr:ext cx="596900" cy="257175"/>
    <xdr:sp macro="" textlink="">
      <xdr:nvSpPr>
        <xdr:cNvPr id="140" name="テキスト ボックス 139"/>
        <xdr:cNvSpPr txBox="1"/>
      </xdr:nvSpPr>
      <xdr:spPr>
        <a:xfrm>
          <a:off x="3497580" y="99390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3810</xdr:rowOff>
    </xdr:from>
    <xdr:to>
      <xdr:col>15</xdr:col>
      <xdr:colOff>101600</xdr:colOff>
      <xdr:row>58</xdr:row>
      <xdr:rowOff>105410</xdr:rowOff>
    </xdr:to>
    <xdr:sp macro="" textlink="">
      <xdr:nvSpPr>
        <xdr:cNvPr id="141" name="楕円 140"/>
        <xdr:cNvSpPr/>
      </xdr:nvSpPr>
      <xdr:spPr>
        <a:xfrm>
          <a:off x="2857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121920</xdr:rowOff>
    </xdr:from>
    <xdr:ext cx="596900" cy="257175"/>
    <xdr:sp macro="" textlink="">
      <xdr:nvSpPr>
        <xdr:cNvPr id="142" name="テキスト ボックス 141"/>
        <xdr:cNvSpPr txBox="1"/>
      </xdr:nvSpPr>
      <xdr:spPr>
        <a:xfrm>
          <a:off x="2608580" y="9723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36830</xdr:rowOff>
    </xdr:from>
    <xdr:to>
      <xdr:col>10</xdr:col>
      <xdr:colOff>165100</xdr:colOff>
      <xdr:row>58</xdr:row>
      <xdr:rowOff>138430</xdr:rowOff>
    </xdr:to>
    <xdr:sp macro="" textlink="">
      <xdr:nvSpPr>
        <xdr:cNvPr id="143" name="楕円 142"/>
        <xdr:cNvSpPr/>
      </xdr:nvSpPr>
      <xdr:spPr>
        <a:xfrm>
          <a:off x="196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154940</xdr:rowOff>
    </xdr:from>
    <xdr:ext cx="596900" cy="257175"/>
    <xdr:sp macro="" textlink="">
      <xdr:nvSpPr>
        <xdr:cNvPr id="144" name="テキスト ボックス 143"/>
        <xdr:cNvSpPr txBox="1"/>
      </xdr:nvSpPr>
      <xdr:spPr>
        <a:xfrm>
          <a:off x="1719580" y="9756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50800</xdr:rowOff>
    </xdr:from>
    <xdr:to>
      <xdr:col>6</xdr:col>
      <xdr:colOff>38100</xdr:colOff>
      <xdr:row>58</xdr:row>
      <xdr:rowOff>152400</xdr:rowOff>
    </xdr:to>
    <xdr:sp macro="" textlink="">
      <xdr:nvSpPr>
        <xdr:cNvPr id="145" name="楕円 144"/>
        <xdr:cNvSpPr/>
      </xdr:nvSpPr>
      <xdr:spPr>
        <a:xfrm>
          <a:off x="1079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168910</xdr:rowOff>
    </xdr:from>
    <xdr:ext cx="532765" cy="257175"/>
    <xdr:sp macro="" textlink="">
      <xdr:nvSpPr>
        <xdr:cNvPr id="146" name="テキスト ボックス 145"/>
        <xdr:cNvSpPr txBox="1"/>
      </xdr:nvSpPr>
      <xdr:spPr>
        <a:xfrm>
          <a:off x="862965" y="9770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7" name="テキスト ボックス 156"/>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725" cy="257175"/>
    <xdr:sp macro="" textlink="">
      <xdr:nvSpPr>
        <xdr:cNvPr id="159" name="テキスト ボックス 158"/>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725" cy="257175"/>
    <xdr:sp macro="" textlink="">
      <xdr:nvSpPr>
        <xdr:cNvPr id="161" name="テキスト ボックス 160"/>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63" name="テキスト ボックス 162"/>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5" name="テキスト ボックス 164"/>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4445</xdr:rowOff>
    </xdr:from>
    <xdr:to>
      <xdr:col>24</xdr:col>
      <xdr:colOff>63500</xdr:colOff>
      <xdr:row>75</xdr:row>
      <xdr:rowOff>145415</xdr:rowOff>
    </xdr:to>
    <xdr:cxnSp macro="">
      <xdr:nvCxnSpPr>
        <xdr:cNvPr id="174" name="直線コネクタ 173"/>
        <xdr:cNvCxnSpPr/>
      </xdr:nvCxnSpPr>
      <xdr:spPr>
        <a:xfrm flipV="1">
          <a:off x="3797300" y="1286319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145415</xdr:rowOff>
    </xdr:from>
    <xdr:to>
      <xdr:col>19</xdr:col>
      <xdr:colOff>177800</xdr:colOff>
      <xdr:row>76</xdr:row>
      <xdr:rowOff>20955</xdr:rowOff>
    </xdr:to>
    <xdr:cxnSp macro="">
      <xdr:nvCxnSpPr>
        <xdr:cNvPr id="177" name="直線コネクタ 176"/>
        <xdr:cNvCxnSpPr/>
      </xdr:nvCxnSpPr>
      <xdr:spPr>
        <a:xfrm flipV="1">
          <a:off x="2908300" y="1300416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6900" cy="259080"/>
    <xdr:sp macro="" textlink="">
      <xdr:nvSpPr>
        <xdr:cNvPr id="179" name="テキスト ボックス 178"/>
        <xdr:cNvSpPr txBox="1"/>
      </xdr:nvSpPr>
      <xdr:spPr>
        <a:xfrm>
          <a:off x="349758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83185</xdr:rowOff>
    </xdr:from>
    <xdr:to>
      <xdr:col>15</xdr:col>
      <xdr:colOff>50800</xdr:colOff>
      <xdr:row>76</xdr:row>
      <xdr:rowOff>20955</xdr:rowOff>
    </xdr:to>
    <xdr:cxnSp macro="">
      <xdr:nvCxnSpPr>
        <xdr:cNvPr id="180" name="直線コネクタ 179"/>
        <xdr:cNvCxnSpPr/>
      </xdr:nvCxnSpPr>
      <xdr:spPr>
        <a:xfrm>
          <a:off x="2019300" y="1294193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6900" cy="257175"/>
    <xdr:sp macro="" textlink="">
      <xdr:nvSpPr>
        <xdr:cNvPr id="182" name="テキスト ボックス 181"/>
        <xdr:cNvSpPr txBox="1"/>
      </xdr:nvSpPr>
      <xdr:spPr>
        <a:xfrm>
          <a:off x="2608580" y="13163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83185</xdr:rowOff>
    </xdr:from>
    <xdr:to>
      <xdr:col>10</xdr:col>
      <xdr:colOff>114300</xdr:colOff>
      <xdr:row>75</xdr:row>
      <xdr:rowOff>155575</xdr:rowOff>
    </xdr:to>
    <xdr:cxnSp macro="">
      <xdr:nvCxnSpPr>
        <xdr:cNvPr id="183" name="直線コネクタ 182"/>
        <xdr:cNvCxnSpPr/>
      </xdr:nvCxnSpPr>
      <xdr:spPr>
        <a:xfrm flipV="1">
          <a:off x="1130300" y="1294193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156845</xdr:rowOff>
    </xdr:from>
    <xdr:ext cx="596900" cy="257175"/>
    <xdr:sp macro="" textlink="">
      <xdr:nvSpPr>
        <xdr:cNvPr id="185" name="テキスト ボックス 184"/>
        <xdr:cNvSpPr txBox="1"/>
      </xdr:nvSpPr>
      <xdr:spPr>
        <a:xfrm>
          <a:off x="1719580" y="131870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6900" cy="257175"/>
    <xdr:sp macro="" textlink="">
      <xdr:nvSpPr>
        <xdr:cNvPr id="187" name="テキスト ボックス 186"/>
        <xdr:cNvSpPr txBox="1"/>
      </xdr:nvSpPr>
      <xdr:spPr>
        <a:xfrm>
          <a:off x="830580" y="131965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125095</xdr:rowOff>
    </xdr:from>
    <xdr:to>
      <xdr:col>24</xdr:col>
      <xdr:colOff>114300</xdr:colOff>
      <xdr:row>75</xdr:row>
      <xdr:rowOff>55245</xdr:rowOff>
    </xdr:to>
    <xdr:sp macro="" textlink="">
      <xdr:nvSpPr>
        <xdr:cNvPr id="193" name="楕円 192"/>
        <xdr:cNvSpPr/>
      </xdr:nvSpPr>
      <xdr:spPr>
        <a:xfrm>
          <a:off x="45847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147955</xdr:rowOff>
    </xdr:from>
    <xdr:ext cx="598805" cy="258445"/>
    <xdr:sp macro="" textlink="">
      <xdr:nvSpPr>
        <xdr:cNvPr id="194" name="民生費該当値テキスト"/>
        <xdr:cNvSpPr txBox="1"/>
      </xdr:nvSpPr>
      <xdr:spPr>
        <a:xfrm>
          <a:off x="4686300" y="12663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94615</xdr:rowOff>
    </xdr:from>
    <xdr:to>
      <xdr:col>20</xdr:col>
      <xdr:colOff>38100</xdr:colOff>
      <xdr:row>76</xdr:row>
      <xdr:rowOff>24765</xdr:rowOff>
    </xdr:to>
    <xdr:sp macro="" textlink="">
      <xdr:nvSpPr>
        <xdr:cNvPr id="195" name="楕円 194"/>
        <xdr:cNvSpPr/>
      </xdr:nvSpPr>
      <xdr:spPr>
        <a:xfrm>
          <a:off x="3746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41275</xdr:rowOff>
    </xdr:from>
    <xdr:ext cx="596900" cy="257175"/>
    <xdr:sp macro="" textlink="">
      <xdr:nvSpPr>
        <xdr:cNvPr id="196" name="テキスト ボックス 195"/>
        <xdr:cNvSpPr txBox="1"/>
      </xdr:nvSpPr>
      <xdr:spPr>
        <a:xfrm>
          <a:off x="3497580" y="127285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141605</xdr:rowOff>
    </xdr:from>
    <xdr:to>
      <xdr:col>15</xdr:col>
      <xdr:colOff>101600</xdr:colOff>
      <xdr:row>76</xdr:row>
      <xdr:rowOff>71755</xdr:rowOff>
    </xdr:to>
    <xdr:sp macro="" textlink="">
      <xdr:nvSpPr>
        <xdr:cNvPr id="197" name="楕円 196"/>
        <xdr:cNvSpPr/>
      </xdr:nvSpPr>
      <xdr:spPr>
        <a:xfrm>
          <a:off x="2857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88265</xdr:rowOff>
    </xdr:from>
    <xdr:ext cx="596900" cy="257175"/>
    <xdr:sp macro="" textlink="">
      <xdr:nvSpPr>
        <xdr:cNvPr id="198" name="テキスト ボックス 197"/>
        <xdr:cNvSpPr txBox="1"/>
      </xdr:nvSpPr>
      <xdr:spPr>
        <a:xfrm>
          <a:off x="2608580" y="127755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32385</xdr:rowOff>
    </xdr:from>
    <xdr:to>
      <xdr:col>10</xdr:col>
      <xdr:colOff>165100</xdr:colOff>
      <xdr:row>75</xdr:row>
      <xdr:rowOff>133985</xdr:rowOff>
    </xdr:to>
    <xdr:sp macro="" textlink="">
      <xdr:nvSpPr>
        <xdr:cNvPr id="199" name="楕円 198"/>
        <xdr:cNvSpPr/>
      </xdr:nvSpPr>
      <xdr:spPr>
        <a:xfrm>
          <a:off x="1968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150495</xdr:rowOff>
    </xdr:from>
    <xdr:ext cx="596900" cy="259080"/>
    <xdr:sp macro="" textlink="">
      <xdr:nvSpPr>
        <xdr:cNvPr id="200" name="テキスト ボックス 199"/>
        <xdr:cNvSpPr txBox="1"/>
      </xdr:nvSpPr>
      <xdr:spPr>
        <a:xfrm>
          <a:off x="1719580" y="126663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104775</xdr:rowOff>
    </xdr:from>
    <xdr:to>
      <xdr:col>6</xdr:col>
      <xdr:colOff>38100</xdr:colOff>
      <xdr:row>76</xdr:row>
      <xdr:rowOff>34925</xdr:rowOff>
    </xdr:to>
    <xdr:sp macro="" textlink="">
      <xdr:nvSpPr>
        <xdr:cNvPr id="201" name="楕円 200"/>
        <xdr:cNvSpPr/>
      </xdr:nvSpPr>
      <xdr:spPr>
        <a:xfrm>
          <a:off x="1079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52070</xdr:rowOff>
    </xdr:from>
    <xdr:ext cx="596900" cy="257175"/>
    <xdr:sp macro="" textlink="">
      <xdr:nvSpPr>
        <xdr:cNvPr id="202" name="テキスト ボックス 201"/>
        <xdr:cNvSpPr txBox="1"/>
      </xdr:nvSpPr>
      <xdr:spPr>
        <a:xfrm>
          <a:off x="830580" y="127393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4" name="テキスト ボックス 213"/>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8" name="テキスト ボックス 217"/>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4" name="テキスト ボックス 223"/>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7175"/>
    <xdr:sp macro="" textlink="">
      <xdr:nvSpPr>
        <xdr:cNvPr id="227" name="衛生費最小値テキスト"/>
        <xdr:cNvSpPr txBox="1"/>
      </xdr:nvSpPr>
      <xdr:spPr>
        <a:xfrm>
          <a:off x="4686300" y="167773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7175"/>
    <xdr:sp macro="" textlink="">
      <xdr:nvSpPr>
        <xdr:cNvPr id="229" name="衛生費最大値テキスト"/>
        <xdr:cNvSpPr txBox="1"/>
      </xdr:nvSpPr>
      <xdr:spPr>
        <a:xfrm>
          <a:off x="4686300" y="15311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140335</xdr:rowOff>
    </xdr:from>
    <xdr:to>
      <xdr:col>24</xdr:col>
      <xdr:colOff>63500</xdr:colOff>
      <xdr:row>97</xdr:row>
      <xdr:rowOff>27940</xdr:rowOff>
    </xdr:to>
    <xdr:cxnSp macro="">
      <xdr:nvCxnSpPr>
        <xdr:cNvPr id="231" name="直線コネクタ 230"/>
        <xdr:cNvCxnSpPr/>
      </xdr:nvCxnSpPr>
      <xdr:spPr>
        <a:xfrm flipV="1">
          <a:off x="3797300" y="165995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34670" cy="259080"/>
    <xdr:sp macro="" textlink="">
      <xdr:nvSpPr>
        <xdr:cNvPr id="232" name="衛生費平均値テキスト"/>
        <xdr:cNvSpPr txBox="1"/>
      </xdr:nvSpPr>
      <xdr:spPr>
        <a:xfrm>
          <a:off x="4686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27940</xdr:rowOff>
    </xdr:from>
    <xdr:to>
      <xdr:col>19</xdr:col>
      <xdr:colOff>177800</xdr:colOff>
      <xdr:row>97</xdr:row>
      <xdr:rowOff>71755</xdr:rowOff>
    </xdr:to>
    <xdr:cxnSp macro="">
      <xdr:nvCxnSpPr>
        <xdr:cNvPr id="234" name="直線コネクタ 233"/>
        <xdr:cNvCxnSpPr/>
      </xdr:nvCxnSpPr>
      <xdr:spPr>
        <a:xfrm flipV="1">
          <a:off x="2908300" y="16658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32765" cy="257175"/>
    <xdr:sp macro="" textlink="">
      <xdr:nvSpPr>
        <xdr:cNvPr id="236" name="テキスト ボックス 235"/>
        <xdr:cNvSpPr txBox="1"/>
      </xdr:nvSpPr>
      <xdr:spPr>
        <a:xfrm>
          <a:off x="3529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65405</xdr:rowOff>
    </xdr:from>
    <xdr:to>
      <xdr:col>15</xdr:col>
      <xdr:colOff>50800</xdr:colOff>
      <xdr:row>97</xdr:row>
      <xdr:rowOff>71755</xdr:rowOff>
    </xdr:to>
    <xdr:cxnSp macro="">
      <xdr:nvCxnSpPr>
        <xdr:cNvPr id="237" name="直線コネクタ 236"/>
        <xdr:cNvCxnSpPr/>
      </xdr:nvCxnSpPr>
      <xdr:spPr>
        <a:xfrm>
          <a:off x="2019300" y="166960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30480</xdr:rowOff>
    </xdr:from>
    <xdr:ext cx="532765" cy="257175"/>
    <xdr:sp macro="" textlink="">
      <xdr:nvSpPr>
        <xdr:cNvPr id="239" name="テキスト ボックス 238"/>
        <xdr:cNvSpPr txBox="1"/>
      </xdr:nvSpPr>
      <xdr:spPr>
        <a:xfrm>
          <a:off x="2640965"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52705</xdr:rowOff>
    </xdr:from>
    <xdr:to>
      <xdr:col>10</xdr:col>
      <xdr:colOff>114300</xdr:colOff>
      <xdr:row>97</xdr:row>
      <xdr:rowOff>65405</xdr:rowOff>
    </xdr:to>
    <xdr:cxnSp macro="">
      <xdr:nvCxnSpPr>
        <xdr:cNvPr id="240" name="直線コネクタ 239"/>
        <xdr:cNvCxnSpPr/>
      </xdr:nvCxnSpPr>
      <xdr:spPr>
        <a:xfrm>
          <a:off x="1130300" y="166833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48895</xdr:rowOff>
    </xdr:from>
    <xdr:ext cx="532765" cy="259080"/>
    <xdr:sp macro="" textlink="">
      <xdr:nvSpPr>
        <xdr:cNvPr id="242" name="テキスト ボックス 241"/>
        <xdr:cNvSpPr txBox="1"/>
      </xdr:nvSpPr>
      <xdr:spPr>
        <a:xfrm>
          <a:off x="1751965" y="16336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2765" cy="259080"/>
    <xdr:sp macro="" textlink="">
      <xdr:nvSpPr>
        <xdr:cNvPr id="244" name="テキスト ボックス 243"/>
        <xdr:cNvSpPr txBox="1"/>
      </xdr:nvSpPr>
      <xdr:spPr>
        <a:xfrm>
          <a:off x="862965" y="16336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89535</xdr:rowOff>
    </xdr:from>
    <xdr:to>
      <xdr:col>24</xdr:col>
      <xdr:colOff>114300</xdr:colOff>
      <xdr:row>97</xdr:row>
      <xdr:rowOff>19685</xdr:rowOff>
    </xdr:to>
    <xdr:sp macro="" textlink="">
      <xdr:nvSpPr>
        <xdr:cNvPr id="250" name="楕円 249"/>
        <xdr:cNvSpPr/>
      </xdr:nvSpPr>
      <xdr:spPr>
        <a:xfrm>
          <a:off x="45847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67945</xdr:rowOff>
    </xdr:from>
    <xdr:ext cx="534670" cy="258445"/>
    <xdr:sp macro="" textlink="">
      <xdr:nvSpPr>
        <xdr:cNvPr id="251" name="衛生費該当値テキスト"/>
        <xdr:cNvSpPr txBox="1"/>
      </xdr:nvSpPr>
      <xdr:spPr>
        <a:xfrm>
          <a:off x="4686300" y="1652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148590</xdr:rowOff>
    </xdr:from>
    <xdr:to>
      <xdr:col>20</xdr:col>
      <xdr:colOff>38100</xdr:colOff>
      <xdr:row>97</xdr:row>
      <xdr:rowOff>78740</xdr:rowOff>
    </xdr:to>
    <xdr:sp macro="" textlink="">
      <xdr:nvSpPr>
        <xdr:cNvPr id="252" name="楕円 251"/>
        <xdr:cNvSpPr/>
      </xdr:nvSpPr>
      <xdr:spPr>
        <a:xfrm>
          <a:off x="3746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69850</xdr:rowOff>
    </xdr:from>
    <xdr:ext cx="532765" cy="259080"/>
    <xdr:sp macro="" textlink="">
      <xdr:nvSpPr>
        <xdr:cNvPr id="253" name="テキスト ボックス 252"/>
        <xdr:cNvSpPr txBox="1"/>
      </xdr:nvSpPr>
      <xdr:spPr>
        <a:xfrm>
          <a:off x="3529965" y="16700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20955</xdr:rowOff>
    </xdr:from>
    <xdr:to>
      <xdr:col>15</xdr:col>
      <xdr:colOff>101600</xdr:colOff>
      <xdr:row>97</xdr:row>
      <xdr:rowOff>122555</xdr:rowOff>
    </xdr:to>
    <xdr:sp macro="" textlink="">
      <xdr:nvSpPr>
        <xdr:cNvPr id="254" name="楕円 253"/>
        <xdr:cNvSpPr/>
      </xdr:nvSpPr>
      <xdr:spPr>
        <a:xfrm>
          <a:off x="2857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113665</xdr:rowOff>
    </xdr:from>
    <xdr:ext cx="532765" cy="258445"/>
    <xdr:sp macro="" textlink="">
      <xdr:nvSpPr>
        <xdr:cNvPr id="255" name="テキスト ボックス 254"/>
        <xdr:cNvSpPr txBox="1"/>
      </xdr:nvSpPr>
      <xdr:spPr>
        <a:xfrm>
          <a:off x="2640965" y="167443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14605</xdr:rowOff>
    </xdr:from>
    <xdr:to>
      <xdr:col>10</xdr:col>
      <xdr:colOff>165100</xdr:colOff>
      <xdr:row>97</xdr:row>
      <xdr:rowOff>116205</xdr:rowOff>
    </xdr:to>
    <xdr:sp macro="" textlink="">
      <xdr:nvSpPr>
        <xdr:cNvPr id="256" name="楕円 255"/>
        <xdr:cNvSpPr/>
      </xdr:nvSpPr>
      <xdr:spPr>
        <a:xfrm>
          <a:off x="196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107315</xdr:rowOff>
    </xdr:from>
    <xdr:ext cx="532765" cy="259080"/>
    <xdr:sp macro="" textlink="">
      <xdr:nvSpPr>
        <xdr:cNvPr id="257" name="テキスト ボックス 256"/>
        <xdr:cNvSpPr txBox="1"/>
      </xdr:nvSpPr>
      <xdr:spPr>
        <a:xfrm>
          <a:off x="1751965" y="16737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1905</xdr:rowOff>
    </xdr:from>
    <xdr:to>
      <xdr:col>6</xdr:col>
      <xdr:colOff>38100</xdr:colOff>
      <xdr:row>97</xdr:row>
      <xdr:rowOff>103505</xdr:rowOff>
    </xdr:to>
    <xdr:sp macro="" textlink="">
      <xdr:nvSpPr>
        <xdr:cNvPr id="258" name="楕円 257"/>
        <xdr:cNvSpPr/>
      </xdr:nvSpPr>
      <xdr:spPr>
        <a:xfrm>
          <a:off x="1079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94615</xdr:rowOff>
    </xdr:from>
    <xdr:ext cx="532765" cy="259080"/>
    <xdr:sp macro="" textlink="">
      <xdr:nvSpPr>
        <xdr:cNvPr id="259" name="テキスト ボックス 258"/>
        <xdr:cNvSpPr txBox="1"/>
      </xdr:nvSpPr>
      <xdr:spPr>
        <a:xfrm>
          <a:off x="862965" y="16725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8" name="テキスト ボックス 26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1" name="テキスト ボックス 270"/>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73" name="テキスト ボックス 272"/>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75" name="テキスト ボックス 274"/>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77" name="テキスト ボックス 276"/>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79" name="テキスト ボックス 278"/>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82"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8460" cy="259080"/>
    <xdr:sp macro="" textlink="">
      <xdr:nvSpPr>
        <xdr:cNvPr id="287" name="労働費平均値テキスト"/>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7175"/>
    <xdr:sp macro="" textlink="">
      <xdr:nvSpPr>
        <xdr:cNvPr id="291" name="テキスト ボックス 290"/>
        <xdr:cNvSpPr txBox="1"/>
      </xdr:nvSpPr>
      <xdr:spPr>
        <a:xfrm>
          <a:off x="9450070" y="62160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7175"/>
    <xdr:sp macro="" textlink="">
      <xdr:nvSpPr>
        <xdr:cNvPr id="294" name="テキスト ボックス 293"/>
        <xdr:cNvSpPr txBox="1"/>
      </xdr:nvSpPr>
      <xdr:spPr>
        <a:xfrm>
          <a:off x="8561070" y="62134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8460" cy="257175"/>
    <xdr:sp macro="" textlink="">
      <xdr:nvSpPr>
        <xdr:cNvPr id="297" name="テキスト ボックス 296"/>
        <xdr:cNvSpPr txBox="1"/>
      </xdr:nvSpPr>
      <xdr:spPr>
        <a:xfrm>
          <a:off x="7672070" y="62153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9080"/>
    <xdr:sp macro="" textlink="">
      <xdr:nvSpPr>
        <xdr:cNvPr id="299" name="テキスト ボックス 298"/>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7650" cy="259080"/>
    <xdr:sp macro="" textlink="">
      <xdr:nvSpPr>
        <xdr:cNvPr id="308" name="テキスト ボックス 307"/>
        <xdr:cNvSpPr txBox="1"/>
      </xdr:nvSpPr>
      <xdr:spPr>
        <a:xfrm>
          <a:off x="9514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7650" cy="259080"/>
    <xdr:sp macro="" textlink="">
      <xdr:nvSpPr>
        <xdr:cNvPr id="310" name="テキスト ボックス 309"/>
        <xdr:cNvSpPr txBox="1"/>
      </xdr:nvSpPr>
      <xdr:spPr>
        <a:xfrm>
          <a:off x="8625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7650" cy="259080"/>
    <xdr:sp macro="" textlink="">
      <xdr:nvSpPr>
        <xdr:cNvPr id="312" name="テキスト ボックス 311"/>
        <xdr:cNvSpPr txBox="1"/>
      </xdr:nvSpPr>
      <xdr:spPr>
        <a:xfrm>
          <a:off x="773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7650" cy="259080"/>
    <xdr:sp macro="" textlink="">
      <xdr:nvSpPr>
        <xdr:cNvPr id="314" name="テキスト ボックス 313"/>
        <xdr:cNvSpPr txBox="1"/>
      </xdr:nvSpPr>
      <xdr:spPr>
        <a:xfrm>
          <a:off x="684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3" name="テキスト ボックス 322"/>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6" name="テキスト ボックス 325"/>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0" name="テキスト ボックス 329"/>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4" name="テキスト ボックス 333"/>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6" name="テキスト ボックス 335"/>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xdr:rowOff>
    </xdr:from>
    <xdr:to>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118110</xdr:rowOff>
    </xdr:from>
    <xdr:to>
      <xdr:col>55</xdr:col>
      <xdr:colOff>0</xdr:colOff>
      <xdr:row>53</xdr:row>
      <xdr:rowOff>22225</xdr:rowOff>
    </xdr:to>
    <xdr:cxnSp macro="">
      <xdr:nvCxnSpPr>
        <xdr:cNvPr id="343" name="直線コネクタ 342"/>
        <xdr:cNvCxnSpPr/>
      </xdr:nvCxnSpPr>
      <xdr:spPr>
        <a:xfrm>
          <a:off x="9639300" y="903351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160020</xdr:rowOff>
    </xdr:from>
    <xdr:ext cx="534670" cy="259080"/>
    <xdr:sp macro="" textlink="">
      <xdr:nvSpPr>
        <xdr:cNvPr id="344" name="農林水産業費平均値テキスト"/>
        <xdr:cNvSpPr txBox="1"/>
      </xdr:nvSpPr>
      <xdr:spPr>
        <a:xfrm>
          <a:off x="10528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118110</xdr:rowOff>
    </xdr:from>
    <xdr:to>
      <xdr:col>50</xdr:col>
      <xdr:colOff>114300</xdr:colOff>
      <xdr:row>56</xdr:row>
      <xdr:rowOff>19685</xdr:rowOff>
    </xdr:to>
    <xdr:cxnSp macro="">
      <xdr:nvCxnSpPr>
        <xdr:cNvPr id="346" name="直線コネクタ 345"/>
        <xdr:cNvCxnSpPr/>
      </xdr:nvCxnSpPr>
      <xdr:spPr>
        <a:xfrm flipV="1">
          <a:off x="8750300" y="9033510"/>
          <a:ext cx="8890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32765" cy="259080"/>
    <xdr:sp macro="" textlink="">
      <xdr:nvSpPr>
        <xdr:cNvPr id="348" name="テキスト ボックス 347"/>
        <xdr:cNvSpPr txBox="1"/>
      </xdr:nvSpPr>
      <xdr:spPr>
        <a:xfrm>
          <a:off x="9371965" y="9715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83185</xdr:rowOff>
    </xdr:from>
    <xdr:to>
      <xdr:col>45</xdr:col>
      <xdr:colOff>177800</xdr:colOff>
      <xdr:row>56</xdr:row>
      <xdr:rowOff>19685</xdr:rowOff>
    </xdr:to>
    <xdr:cxnSp macro="">
      <xdr:nvCxnSpPr>
        <xdr:cNvPr id="349" name="直線コネクタ 348"/>
        <xdr:cNvCxnSpPr/>
      </xdr:nvCxnSpPr>
      <xdr:spPr>
        <a:xfrm>
          <a:off x="7861300" y="9170035"/>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151130</xdr:rowOff>
    </xdr:from>
    <xdr:ext cx="532765" cy="259080"/>
    <xdr:sp macro="" textlink="">
      <xdr:nvSpPr>
        <xdr:cNvPr id="351" name="テキスト ボックス 350"/>
        <xdr:cNvSpPr txBox="1"/>
      </xdr:nvSpPr>
      <xdr:spPr>
        <a:xfrm>
          <a:off x="8482965" y="9752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83185</xdr:rowOff>
    </xdr:from>
    <xdr:to>
      <xdr:col>41</xdr:col>
      <xdr:colOff>50800</xdr:colOff>
      <xdr:row>56</xdr:row>
      <xdr:rowOff>162560</xdr:rowOff>
    </xdr:to>
    <xdr:cxnSp macro="">
      <xdr:nvCxnSpPr>
        <xdr:cNvPr id="352" name="直線コネクタ 351"/>
        <xdr:cNvCxnSpPr/>
      </xdr:nvCxnSpPr>
      <xdr:spPr>
        <a:xfrm flipV="1">
          <a:off x="6972300" y="9170035"/>
          <a:ext cx="889000" cy="593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32765" cy="259080"/>
    <xdr:sp macro="" textlink="">
      <xdr:nvSpPr>
        <xdr:cNvPr id="354" name="テキスト ボックス 353"/>
        <xdr:cNvSpPr txBox="1"/>
      </xdr:nvSpPr>
      <xdr:spPr>
        <a:xfrm>
          <a:off x="7593965" y="974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xdr:rowOff>
    </xdr:from>
    <xdr:ext cx="532765" cy="257175"/>
    <xdr:sp macro="" textlink="">
      <xdr:nvSpPr>
        <xdr:cNvPr id="356" name="テキスト ボックス 355"/>
        <xdr:cNvSpPr txBox="1"/>
      </xdr:nvSpPr>
      <xdr:spPr>
        <a:xfrm>
          <a:off x="6704965" y="943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143510</xdr:rowOff>
    </xdr:from>
    <xdr:to>
      <xdr:col>55</xdr:col>
      <xdr:colOff>50800</xdr:colOff>
      <xdr:row>53</xdr:row>
      <xdr:rowOff>73025</xdr:rowOff>
    </xdr:to>
    <xdr:sp macro="" textlink="">
      <xdr:nvSpPr>
        <xdr:cNvPr id="362" name="楕円 361"/>
        <xdr:cNvSpPr/>
      </xdr:nvSpPr>
      <xdr:spPr>
        <a:xfrm>
          <a:off x="10426700" y="9058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166370</xdr:rowOff>
    </xdr:from>
    <xdr:ext cx="534670" cy="257175"/>
    <xdr:sp macro="" textlink="">
      <xdr:nvSpPr>
        <xdr:cNvPr id="363" name="農林水産業費該当値テキスト"/>
        <xdr:cNvSpPr txBox="1"/>
      </xdr:nvSpPr>
      <xdr:spPr>
        <a:xfrm>
          <a:off x="10528300" y="89103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67310</xdr:rowOff>
    </xdr:from>
    <xdr:to>
      <xdr:col>50</xdr:col>
      <xdr:colOff>165100</xdr:colOff>
      <xdr:row>52</xdr:row>
      <xdr:rowOff>168910</xdr:rowOff>
    </xdr:to>
    <xdr:sp macro="" textlink="">
      <xdr:nvSpPr>
        <xdr:cNvPr id="364" name="楕円 363"/>
        <xdr:cNvSpPr/>
      </xdr:nvSpPr>
      <xdr:spPr>
        <a:xfrm>
          <a:off x="9588500" y="89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13970</xdr:rowOff>
    </xdr:from>
    <xdr:ext cx="532765" cy="259080"/>
    <xdr:sp macro="" textlink="">
      <xdr:nvSpPr>
        <xdr:cNvPr id="365" name="テキスト ボックス 364"/>
        <xdr:cNvSpPr txBox="1"/>
      </xdr:nvSpPr>
      <xdr:spPr>
        <a:xfrm>
          <a:off x="9371965" y="8757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140335</xdr:rowOff>
    </xdr:from>
    <xdr:to>
      <xdr:col>46</xdr:col>
      <xdr:colOff>38100</xdr:colOff>
      <xdr:row>56</xdr:row>
      <xdr:rowOff>70485</xdr:rowOff>
    </xdr:to>
    <xdr:sp macro="" textlink="">
      <xdr:nvSpPr>
        <xdr:cNvPr id="366" name="楕円 365"/>
        <xdr:cNvSpPr/>
      </xdr:nvSpPr>
      <xdr:spPr>
        <a:xfrm>
          <a:off x="8699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86995</xdr:rowOff>
    </xdr:from>
    <xdr:ext cx="532765" cy="257175"/>
    <xdr:sp macro="" textlink="">
      <xdr:nvSpPr>
        <xdr:cNvPr id="367" name="テキスト ボックス 366"/>
        <xdr:cNvSpPr txBox="1"/>
      </xdr:nvSpPr>
      <xdr:spPr>
        <a:xfrm>
          <a:off x="8482965" y="9345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32385</xdr:rowOff>
    </xdr:from>
    <xdr:to>
      <xdr:col>41</xdr:col>
      <xdr:colOff>101600</xdr:colOff>
      <xdr:row>53</xdr:row>
      <xdr:rowOff>133985</xdr:rowOff>
    </xdr:to>
    <xdr:sp macro="" textlink="">
      <xdr:nvSpPr>
        <xdr:cNvPr id="368" name="楕円 367"/>
        <xdr:cNvSpPr/>
      </xdr:nvSpPr>
      <xdr:spPr>
        <a:xfrm>
          <a:off x="781050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150495</xdr:rowOff>
    </xdr:from>
    <xdr:ext cx="532765" cy="259080"/>
    <xdr:sp macro="" textlink="">
      <xdr:nvSpPr>
        <xdr:cNvPr id="369" name="テキスト ボックス 368"/>
        <xdr:cNvSpPr txBox="1"/>
      </xdr:nvSpPr>
      <xdr:spPr>
        <a:xfrm>
          <a:off x="7593965" y="8894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111760</xdr:rowOff>
    </xdr:from>
    <xdr:to>
      <xdr:col>36</xdr:col>
      <xdr:colOff>165100</xdr:colOff>
      <xdr:row>57</xdr:row>
      <xdr:rowOff>41910</xdr:rowOff>
    </xdr:to>
    <xdr:sp macro="" textlink="">
      <xdr:nvSpPr>
        <xdr:cNvPr id="370" name="楕円 369"/>
        <xdr:cNvSpPr/>
      </xdr:nvSpPr>
      <xdr:spPr>
        <a:xfrm>
          <a:off x="6921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33020</xdr:rowOff>
    </xdr:from>
    <xdr:ext cx="532765" cy="259080"/>
    <xdr:sp macro="" textlink="">
      <xdr:nvSpPr>
        <xdr:cNvPr id="371" name="テキスト ボックス 370"/>
        <xdr:cNvSpPr txBox="1"/>
      </xdr:nvSpPr>
      <xdr:spPr>
        <a:xfrm>
          <a:off x="6704965" y="9805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0" name="テキスト ボックス 379"/>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3" name="テキスト ボックス 382"/>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725" cy="257175"/>
    <xdr:sp macro="" textlink="">
      <xdr:nvSpPr>
        <xdr:cNvPr id="385" name="テキスト ボックス 384"/>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87" name="テキスト ボックス 386"/>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89" name="テキスト ボックス 388"/>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1" name="テキスト ボックス 390"/>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105410</xdr:rowOff>
    </xdr:from>
    <xdr:to>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8805" cy="257175"/>
    <xdr:sp macro="" textlink="">
      <xdr:nvSpPr>
        <xdr:cNvPr id="396" name="商工費最大値テキスト"/>
        <xdr:cNvSpPr txBox="1"/>
      </xdr:nvSpPr>
      <xdr:spPr>
        <a:xfrm>
          <a:off x="10528300" y="12053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127635</xdr:rowOff>
    </xdr:from>
    <xdr:to>
      <xdr:col>55</xdr:col>
      <xdr:colOff>0</xdr:colOff>
      <xdr:row>76</xdr:row>
      <xdr:rowOff>144780</xdr:rowOff>
    </xdr:to>
    <xdr:cxnSp macro="">
      <xdr:nvCxnSpPr>
        <xdr:cNvPr id="398" name="直線コネクタ 397"/>
        <xdr:cNvCxnSpPr/>
      </xdr:nvCxnSpPr>
      <xdr:spPr>
        <a:xfrm flipV="1">
          <a:off x="9639300" y="1315783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97790</xdr:rowOff>
    </xdr:from>
    <xdr:ext cx="534670" cy="257175"/>
    <xdr:sp macro="" textlink="">
      <xdr:nvSpPr>
        <xdr:cNvPr id="399" name="商工費平均値テキスト"/>
        <xdr:cNvSpPr txBox="1"/>
      </xdr:nvSpPr>
      <xdr:spPr>
        <a:xfrm>
          <a:off x="10528300" y="132994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144780</xdr:rowOff>
    </xdr:from>
    <xdr:to>
      <xdr:col>50</xdr:col>
      <xdr:colOff>114300</xdr:colOff>
      <xdr:row>78</xdr:row>
      <xdr:rowOff>29210</xdr:rowOff>
    </xdr:to>
    <xdr:cxnSp macro="">
      <xdr:nvCxnSpPr>
        <xdr:cNvPr id="401" name="直線コネクタ 400"/>
        <xdr:cNvCxnSpPr/>
      </xdr:nvCxnSpPr>
      <xdr:spPr>
        <a:xfrm flipV="1">
          <a:off x="8750300" y="1317498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33020</xdr:rowOff>
    </xdr:from>
    <xdr:ext cx="532765" cy="259080"/>
    <xdr:sp macro="" textlink="">
      <xdr:nvSpPr>
        <xdr:cNvPr id="403" name="テキスト ボックス 402"/>
        <xdr:cNvSpPr txBox="1"/>
      </xdr:nvSpPr>
      <xdr:spPr>
        <a:xfrm>
          <a:off x="9371965" y="13406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111760</xdr:rowOff>
    </xdr:from>
    <xdr:to>
      <xdr:col>45</xdr:col>
      <xdr:colOff>177800</xdr:colOff>
      <xdr:row>78</xdr:row>
      <xdr:rowOff>29210</xdr:rowOff>
    </xdr:to>
    <xdr:cxnSp macro="">
      <xdr:nvCxnSpPr>
        <xdr:cNvPr id="404" name="直線コネクタ 403"/>
        <xdr:cNvCxnSpPr/>
      </xdr:nvCxnSpPr>
      <xdr:spPr>
        <a:xfrm>
          <a:off x="7861300" y="133134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82550</xdr:rowOff>
    </xdr:from>
    <xdr:ext cx="532765" cy="259080"/>
    <xdr:sp macro="" textlink="">
      <xdr:nvSpPr>
        <xdr:cNvPr id="406" name="テキスト ボックス 405"/>
        <xdr:cNvSpPr txBox="1"/>
      </xdr:nvSpPr>
      <xdr:spPr>
        <a:xfrm>
          <a:off x="8482965" y="13455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111760</xdr:rowOff>
    </xdr:from>
    <xdr:to>
      <xdr:col>41</xdr:col>
      <xdr:colOff>50800</xdr:colOff>
      <xdr:row>77</xdr:row>
      <xdr:rowOff>161925</xdr:rowOff>
    </xdr:to>
    <xdr:cxnSp macro="">
      <xdr:nvCxnSpPr>
        <xdr:cNvPr id="407" name="直線コネクタ 406"/>
        <xdr:cNvCxnSpPr/>
      </xdr:nvCxnSpPr>
      <xdr:spPr>
        <a:xfrm flipV="1">
          <a:off x="6972300" y="133134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93980</xdr:rowOff>
    </xdr:from>
    <xdr:ext cx="532765" cy="259080"/>
    <xdr:sp macro="" textlink="">
      <xdr:nvSpPr>
        <xdr:cNvPr id="409" name="テキスト ボックス 408"/>
        <xdr:cNvSpPr txBox="1"/>
      </xdr:nvSpPr>
      <xdr:spPr>
        <a:xfrm>
          <a:off x="7593965" y="13467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95250</xdr:rowOff>
    </xdr:from>
    <xdr:ext cx="532765" cy="259080"/>
    <xdr:sp macro="" textlink="">
      <xdr:nvSpPr>
        <xdr:cNvPr id="411" name="テキスト ボックス 410"/>
        <xdr:cNvSpPr txBox="1"/>
      </xdr:nvSpPr>
      <xdr:spPr>
        <a:xfrm>
          <a:off x="6704965" y="13468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76835</xdr:rowOff>
    </xdr:from>
    <xdr:to>
      <xdr:col>55</xdr:col>
      <xdr:colOff>50800</xdr:colOff>
      <xdr:row>77</xdr:row>
      <xdr:rowOff>6985</xdr:rowOff>
    </xdr:to>
    <xdr:sp macro="" textlink="">
      <xdr:nvSpPr>
        <xdr:cNvPr id="417" name="楕円 416"/>
        <xdr:cNvSpPr/>
      </xdr:nvSpPr>
      <xdr:spPr>
        <a:xfrm>
          <a:off x="10426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99695</xdr:rowOff>
    </xdr:from>
    <xdr:ext cx="534670" cy="257175"/>
    <xdr:sp macro="" textlink="">
      <xdr:nvSpPr>
        <xdr:cNvPr id="418" name="商工費該当値テキスト"/>
        <xdr:cNvSpPr txBox="1"/>
      </xdr:nvSpPr>
      <xdr:spPr>
        <a:xfrm>
          <a:off x="10528300" y="129584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93980</xdr:rowOff>
    </xdr:from>
    <xdr:to>
      <xdr:col>50</xdr:col>
      <xdr:colOff>165100</xdr:colOff>
      <xdr:row>77</xdr:row>
      <xdr:rowOff>24130</xdr:rowOff>
    </xdr:to>
    <xdr:sp macro="" textlink="">
      <xdr:nvSpPr>
        <xdr:cNvPr id="419" name="楕円 418"/>
        <xdr:cNvSpPr/>
      </xdr:nvSpPr>
      <xdr:spPr>
        <a:xfrm>
          <a:off x="9588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40640</xdr:rowOff>
    </xdr:from>
    <xdr:ext cx="532765" cy="257175"/>
    <xdr:sp macro="" textlink="">
      <xdr:nvSpPr>
        <xdr:cNvPr id="420" name="テキスト ボックス 419"/>
        <xdr:cNvSpPr txBox="1"/>
      </xdr:nvSpPr>
      <xdr:spPr>
        <a:xfrm>
          <a:off x="9371965" y="12899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149860</xdr:rowOff>
    </xdr:from>
    <xdr:to>
      <xdr:col>46</xdr:col>
      <xdr:colOff>38100</xdr:colOff>
      <xdr:row>78</xdr:row>
      <xdr:rowOff>80010</xdr:rowOff>
    </xdr:to>
    <xdr:sp macro="" textlink="">
      <xdr:nvSpPr>
        <xdr:cNvPr id="421" name="楕円 420"/>
        <xdr:cNvSpPr/>
      </xdr:nvSpPr>
      <xdr:spPr>
        <a:xfrm>
          <a:off x="8699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96520</xdr:rowOff>
    </xdr:from>
    <xdr:ext cx="532765" cy="259080"/>
    <xdr:sp macro="" textlink="">
      <xdr:nvSpPr>
        <xdr:cNvPr id="422" name="テキスト ボックス 421"/>
        <xdr:cNvSpPr txBox="1"/>
      </xdr:nvSpPr>
      <xdr:spPr>
        <a:xfrm>
          <a:off x="8482965" y="13126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60960</xdr:rowOff>
    </xdr:from>
    <xdr:to>
      <xdr:col>41</xdr:col>
      <xdr:colOff>101600</xdr:colOff>
      <xdr:row>77</xdr:row>
      <xdr:rowOff>162560</xdr:rowOff>
    </xdr:to>
    <xdr:sp macro="" textlink="">
      <xdr:nvSpPr>
        <xdr:cNvPr id="423" name="楕円 422"/>
        <xdr:cNvSpPr/>
      </xdr:nvSpPr>
      <xdr:spPr>
        <a:xfrm>
          <a:off x="7810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7620</xdr:rowOff>
    </xdr:from>
    <xdr:ext cx="532765" cy="257175"/>
    <xdr:sp macro="" textlink="">
      <xdr:nvSpPr>
        <xdr:cNvPr id="424" name="テキスト ボックス 423"/>
        <xdr:cNvSpPr txBox="1"/>
      </xdr:nvSpPr>
      <xdr:spPr>
        <a:xfrm>
          <a:off x="7593965" y="13037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111125</xdr:rowOff>
    </xdr:from>
    <xdr:to>
      <xdr:col>36</xdr:col>
      <xdr:colOff>165100</xdr:colOff>
      <xdr:row>78</xdr:row>
      <xdr:rowOff>41275</xdr:rowOff>
    </xdr:to>
    <xdr:sp macro="" textlink="">
      <xdr:nvSpPr>
        <xdr:cNvPr id="425" name="楕円 424"/>
        <xdr:cNvSpPr/>
      </xdr:nvSpPr>
      <xdr:spPr>
        <a:xfrm>
          <a:off x="6921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58420</xdr:rowOff>
    </xdr:from>
    <xdr:ext cx="532765" cy="259080"/>
    <xdr:sp macro="" textlink="">
      <xdr:nvSpPr>
        <xdr:cNvPr id="426" name="テキスト ボックス 425"/>
        <xdr:cNvSpPr txBox="1"/>
      </xdr:nvSpPr>
      <xdr:spPr>
        <a:xfrm>
          <a:off x="6704965" y="1308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5" name="テキスト ボックス 43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8" name="テキスト ボックス 437"/>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0" name="テキスト ボックス 439"/>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2" name="テキスト ボックス 441"/>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4" name="テキスト ボックス 443"/>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6" name="テキスト ボックス 44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7175"/>
    <xdr:sp macro="" textlink="">
      <xdr:nvSpPr>
        <xdr:cNvPr id="449" name="土木費最小値テキスト"/>
        <xdr:cNvSpPr txBox="1"/>
      </xdr:nvSpPr>
      <xdr:spPr>
        <a:xfrm>
          <a:off x="10528300" y="168573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76200</xdr:rowOff>
    </xdr:from>
    <xdr:to>
      <xdr:col>55</xdr:col>
      <xdr:colOff>0</xdr:colOff>
      <xdr:row>97</xdr:row>
      <xdr:rowOff>97790</xdr:rowOff>
    </xdr:to>
    <xdr:cxnSp macro="">
      <xdr:nvCxnSpPr>
        <xdr:cNvPr id="453" name="直線コネクタ 452"/>
        <xdr:cNvCxnSpPr/>
      </xdr:nvCxnSpPr>
      <xdr:spPr>
        <a:xfrm>
          <a:off x="9639300" y="167068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158115</xdr:rowOff>
    </xdr:from>
    <xdr:ext cx="534670" cy="257175"/>
    <xdr:sp macro="" textlink="">
      <xdr:nvSpPr>
        <xdr:cNvPr id="454" name="土木費平均値テキスト"/>
        <xdr:cNvSpPr txBox="1"/>
      </xdr:nvSpPr>
      <xdr:spPr>
        <a:xfrm>
          <a:off x="10528300" y="164458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76200</xdr:rowOff>
    </xdr:from>
    <xdr:to>
      <xdr:col>50</xdr:col>
      <xdr:colOff>114300</xdr:colOff>
      <xdr:row>97</xdr:row>
      <xdr:rowOff>79375</xdr:rowOff>
    </xdr:to>
    <xdr:cxnSp macro="">
      <xdr:nvCxnSpPr>
        <xdr:cNvPr id="456" name="直線コネクタ 455"/>
        <xdr:cNvCxnSpPr/>
      </xdr:nvCxnSpPr>
      <xdr:spPr>
        <a:xfrm flipV="1">
          <a:off x="8750300" y="16706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32765" cy="259080"/>
    <xdr:sp macro="" textlink="">
      <xdr:nvSpPr>
        <xdr:cNvPr id="458" name="テキスト ボックス 457"/>
        <xdr:cNvSpPr txBox="1"/>
      </xdr:nvSpPr>
      <xdr:spPr>
        <a:xfrm>
          <a:off x="9371965" y="16393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79375</xdr:rowOff>
    </xdr:from>
    <xdr:to>
      <xdr:col>45</xdr:col>
      <xdr:colOff>177800</xdr:colOff>
      <xdr:row>97</xdr:row>
      <xdr:rowOff>134620</xdr:rowOff>
    </xdr:to>
    <xdr:cxnSp macro="">
      <xdr:nvCxnSpPr>
        <xdr:cNvPr id="459" name="直線コネクタ 458"/>
        <xdr:cNvCxnSpPr/>
      </xdr:nvCxnSpPr>
      <xdr:spPr>
        <a:xfrm flipV="1">
          <a:off x="7861300" y="167100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2765" cy="259080"/>
    <xdr:sp macro="" textlink="">
      <xdr:nvSpPr>
        <xdr:cNvPr id="461" name="テキスト ボックス 460"/>
        <xdr:cNvSpPr txBox="1"/>
      </xdr:nvSpPr>
      <xdr:spPr>
        <a:xfrm>
          <a:off x="8482965" y="16417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120650</xdr:rowOff>
    </xdr:from>
    <xdr:to>
      <xdr:col>41</xdr:col>
      <xdr:colOff>50800</xdr:colOff>
      <xdr:row>97</xdr:row>
      <xdr:rowOff>134620</xdr:rowOff>
    </xdr:to>
    <xdr:cxnSp macro="">
      <xdr:nvCxnSpPr>
        <xdr:cNvPr id="462" name="直線コネクタ 461"/>
        <xdr:cNvCxnSpPr/>
      </xdr:nvCxnSpPr>
      <xdr:spPr>
        <a:xfrm>
          <a:off x="6972300" y="16751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125095</xdr:rowOff>
    </xdr:from>
    <xdr:ext cx="532765" cy="258445"/>
    <xdr:sp macro="" textlink="">
      <xdr:nvSpPr>
        <xdr:cNvPr id="464" name="テキスト ボックス 463"/>
        <xdr:cNvSpPr txBox="1"/>
      </xdr:nvSpPr>
      <xdr:spPr>
        <a:xfrm>
          <a:off x="7593965" y="164128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123190</xdr:rowOff>
    </xdr:from>
    <xdr:ext cx="532765" cy="257175"/>
    <xdr:sp macro="" textlink="">
      <xdr:nvSpPr>
        <xdr:cNvPr id="466" name="テキスト ボックス 465"/>
        <xdr:cNvSpPr txBox="1"/>
      </xdr:nvSpPr>
      <xdr:spPr>
        <a:xfrm>
          <a:off x="6704965" y="16410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72" name="楕円 471"/>
        <xdr:cNvSpPr/>
      </xdr:nvSpPr>
      <xdr:spPr>
        <a:xfrm>
          <a:off x="10426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132715</xdr:rowOff>
    </xdr:from>
    <xdr:ext cx="534670" cy="257175"/>
    <xdr:sp macro="" textlink="">
      <xdr:nvSpPr>
        <xdr:cNvPr id="473" name="土木費該当値テキスト"/>
        <xdr:cNvSpPr txBox="1"/>
      </xdr:nvSpPr>
      <xdr:spPr>
        <a:xfrm>
          <a:off x="10528300" y="165919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25400</xdr:rowOff>
    </xdr:from>
    <xdr:to>
      <xdr:col>50</xdr:col>
      <xdr:colOff>165100</xdr:colOff>
      <xdr:row>97</xdr:row>
      <xdr:rowOff>127000</xdr:rowOff>
    </xdr:to>
    <xdr:sp macro="" textlink="">
      <xdr:nvSpPr>
        <xdr:cNvPr id="474" name="楕円 473"/>
        <xdr:cNvSpPr/>
      </xdr:nvSpPr>
      <xdr:spPr>
        <a:xfrm>
          <a:off x="958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118110</xdr:rowOff>
    </xdr:from>
    <xdr:ext cx="532765" cy="259080"/>
    <xdr:sp macro="" textlink="">
      <xdr:nvSpPr>
        <xdr:cNvPr id="475" name="テキスト ボックス 474"/>
        <xdr:cNvSpPr txBox="1"/>
      </xdr:nvSpPr>
      <xdr:spPr>
        <a:xfrm>
          <a:off x="9371965" y="16748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29210</xdr:rowOff>
    </xdr:from>
    <xdr:to>
      <xdr:col>46</xdr:col>
      <xdr:colOff>38100</xdr:colOff>
      <xdr:row>97</xdr:row>
      <xdr:rowOff>130175</xdr:rowOff>
    </xdr:to>
    <xdr:sp macro="" textlink="">
      <xdr:nvSpPr>
        <xdr:cNvPr id="476" name="楕円 475"/>
        <xdr:cNvSpPr/>
      </xdr:nvSpPr>
      <xdr:spPr>
        <a:xfrm>
          <a:off x="8699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121285</xdr:rowOff>
    </xdr:from>
    <xdr:ext cx="532765" cy="257175"/>
    <xdr:sp macro="" textlink="">
      <xdr:nvSpPr>
        <xdr:cNvPr id="477" name="テキスト ボックス 476"/>
        <xdr:cNvSpPr txBox="1"/>
      </xdr:nvSpPr>
      <xdr:spPr>
        <a:xfrm>
          <a:off x="8482965" y="16751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83820</xdr:rowOff>
    </xdr:from>
    <xdr:to>
      <xdr:col>41</xdr:col>
      <xdr:colOff>101600</xdr:colOff>
      <xdr:row>98</xdr:row>
      <xdr:rowOff>13970</xdr:rowOff>
    </xdr:to>
    <xdr:sp macro="" textlink="">
      <xdr:nvSpPr>
        <xdr:cNvPr id="478" name="楕円 477"/>
        <xdr:cNvSpPr/>
      </xdr:nvSpPr>
      <xdr:spPr>
        <a:xfrm>
          <a:off x="781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5080</xdr:rowOff>
    </xdr:from>
    <xdr:ext cx="532765" cy="259080"/>
    <xdr:sp macro="" textlink="">
      <xdr:nvSpPr>
        <xdr:cNvPr id="479" name="テキスト ボックス 478"/>
        <xdr:cNvSpPr txBox="1"/>
      </xdr:nvSpPr>
      <xdr:spPr>
        <a:xfrm>
          <a:off x="7593965" y="16807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69215</xdr:rowOff>
    </xdr:from>
    <xdr:to>
      <xdr:col>36</xdr:col>
      <xdr:colOff>165100</xdr:colOff>
      <xdr:row>97</xdr:row>
      <xdr:rowOff>170815</xdr:rowOff>
    </xdr:to>
    <xdr:sp macro="" textlink="">
      <xdr:nvSpPr>
        <xdr:cNvPr id="480" name="楕円 479"/>
        <xdr:cNvSpPr/>
      </xdr:nvSpPr>
      <xdr:spPr>
        <a:xfrm>
          <a:off x="6921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161925</xdr:rowOff>
    </xdr:from>
    <xdr:ext cx="532765" cy="259080"/>
    <xdr:sp macro="" textlink="">
      <xdr:nvSpPr>
        <xdr:cNvPr id="481" name="テキスト ボックス 480"/>
        <xdr:cNvSpPr txBox="1"/>
      </xdr:nvSpPr>
      <xdr:spPr>
        <a:xfrm>
          <a:off x="6704965" y="16792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0" name="テキスト ボックス 48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3" name="テキスト ボックス 492"/>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497" name="テキスト ボックス 496"/>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3" name="テキスト ボックス 502"/>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83185</xdr:rowOff>
    </xdr:from>
    <xdr:to>
      <xdr:col>85</xdr:col>
      <xdr:colOff>127000</xdr:colOff>
      <xdr:row>31</xdr:row>
      <xdr:rowOff>31115</xdr:rowOff>
    </xdr:to>
    <xdr:cxnSp macro="">
      <xdr:nvCxnSpPr>
        <xdr:cNvPr id="510" name="直線コネクタ 509"/>
        <xdr:cNvCxnSpPr/>
      </xdr:nvCxnSpPr>
      <xdr:spPr>
        <a:xfrm>
          <a:off x="15481300" y="522668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145415</xdr:rowOff>
    </xdr:from>
    <xdr:ext cx="534670" cy="257175"/>
    <xdr:sp macro="" textlink="">
      <xdr:nvSpPr>
        <xdr:cNvPr id="511" name="消防費平均値テキスト"/>
        <xdr:cNvSpPr txBox="1"/>
      </xdr:nvSpPr>
      <xdr:spPr>
        <a:xfrm>
          <a:off x="16370300" y="61461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83185</xdr:rowOff>
    </xdr:from>
    <xdr:to>
      <xdr:col>81</xdr:col>
      <xdr:colOff>50800</xdr:colOff>
      <xdr:row>34</xdr:row>
      <xdr:rowOff>20955</xdr:rowOff>
    </xdr:to>
    <xdr:cxnSp macro="">
      <xdr:nvCxnSpPr>
        <xdr:cNvPr id="513" name="直線コネクタ 512"/>
        <xdr:cNvCxnSpPr/>
      </xdr:nvCxnSpPr>
      <xdr:spPr>
        <a:xfrm flipV="1">
          <a:off x="14592300" y="5226685"/>
          <a:ext cx="889000" cy="623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78105</xdr:rowOff>
    </xdr:from>
    <xdr:ext cx="532765" cy="257175"/>
    <xdr:sp macro="" textlink="">
      <xdr:nvSpPr>
        <xdr:cNvPr id="515" name="テキスト ボックス 514"/>
        <xdr:cNvSpPr txBox="1"/>
      </xdr:nvSpPr>
      <xdr:spPr>
        <a:xfrm>
          <a:off x="15213965" y="6250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20955</xdr:rowOff>
    </xdr:from>
    <xdr:to>
      <xdr:col>76</xdr:col>
      <xdr:colOff>114300</xdr:colOff>
      <xdr:row>34</xdr:row>
      <xdr:rowOff>127000</xdr:rowOff>
    </xdr:to>
    <xdr:cxnSp macro="">
      <xdr:nvCxnSpPr>
        <xdr:cNvPr id="516" name="直線コネクタ 515"/>
        <xdr:cNvCxnSpPr/>
      </xdr:nvCxnSpPr>
      <xdr:spPr>
        <a:xfrm flipV="1">
          <a:off x="13703300" y="585025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32765" cy="259080"/>
    <xdr:sp macro="" textlink="">
      <xdr:nvSpPr>
        <xdr:cNvPr id="518" name="テキスト ボックス 517"/>
        <xdr:cNvSpPr txBox="1"/>
      </xdr:nvSpPr>
      <xdr:spPr>
        <a:xfrm>
          <a:off x="14324965" y="6298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120650</xdr:rowOff>
    </xdr:from>
    <xdr:to>
      <xdr:col>71</xdr:col>
      <xdr:colOff>177800</xdr:colOff>
      <xdr:row>34</xdr:row>
      <xdr:rowOff>127000</xdr:rowOff>
    </xdr:to>
    <xdr:cxnSp macro="">
      <xdr:nvCxnSpPr>
        <xdr:cNvPr id="519" name="直線コネクタ 518"/>
        <xdr:cNvCxnSpPr/>
      </xdr:nvCxnSpPr>
      <xdr:spPr>
        <a:xfrm>
          <a:off x="12814300" y="5778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32765" cy="259080"/>
    <xdr:sp macro="" textlink="">
      <xdr:nvSpPr>
        <xdr:cNvPr id="521" name="テキスト ボックス 520"/>
        <xdr:cNvSpPr txBox="1"/>
      </xdr:nvSpPr>
      <xdr:spPr>
        <a:xfrm>
          <a:off x="13435965" y="6302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146050</xdr:rowOff>
    </xdr:from>
    <xdr:ext cx="532765" cy="257175"/>
    <xdr:sp macro="" textlink="">
      <xdr:nvSpPr>
        <xdr:cNvPr id="523" name="テキスト ボックス 522"/>
        <xdr:cNvSpPr txBox="1"/>
      </xdr:nvSpPr>
      <xdr:spPr>
        <a:xfrm>
          <a:off x="12546965" y="6318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30</xdr:row>
      <xdr:rowOff>151765</xdr:rowOff>
    </xdr:from>
    <xdr:to>
      <xdr:col>85</xdr:col>
      <xdr:colOff>177800</xdr:colOff>
      <xdr:row>31</xdr:row>
      <xdr:rowOff>81915</xdr:rowOff>
    </xdr:to>
    <xdr:sp macro="" textlink="">
      <xdr:nvSpPr>
        <xdr:cNvPr id="529" name="楕円 528"/>
        <xdr:cNvSpPr/>
      </xdr:nvSpPr>
      <xdr:spPr>
        <a:xfrm>
          <a:off x="16268700" y="52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66675</xdr:rowOff>
    </xdr:from>
    <xdr:ext cx="534670" cy="257175"/>
    <xdr:sp macro="" textlink="">
      <xdr:nvSpPr>
        <xdr:cNvPr id="530" name="消防費該当値テキスト"/>
        <xdr:cNvSpPr txBox="1"/>
      </xdr:nvSpPr>
      <xdr:spPr>
        <a:xfrm>
          <a:off x="16370300" y="5210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32385</xdr:rowOff>
    </xdr:from>
    <xdr:to>
      <xdr:col>81</xdr:col>
      <xdr:colOff>101600</xdr:colOff>
      <xdr:row>30</xdr:row>
      <xdr:rowOff>133985</xdr:rowOff>
    </xdr:to>
    <xdr:sp macro="" textlink="">
      <xdr:nvSpPr>
        <xdr:cNvPr id="531" name="楕円 530"/>
        <xdr:cNvSpPr/>
      </xdr:nvSpPr>
      <xdr:spPr>
        <a:xfrm>
          <a:off x="15430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28</xdr:row>
      <xdr:rowOff>150495</xdr:rowOff>
    </xdr:from>
    <xdr:ext cx="532765" cy="259080"/>
    <xdr:sp macro="" textlink="">
      <xdr:nvSpPr>
        <xdr:cNvPr id="532" name="テキスト ボックス 531"/>
        <xdr:cNvSpPr txBox="1"/>
      </xdr:nvSpPr>
      <xdr:spPr>
        <a:xfrm>
          <a:off x="15213965" y="4951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141605</xdr:rowOff>
    </xdr:from>
    <xdr:to>
      <xdr:col>76</xdr:col>
      <xdr:colOff>165100</xdr:colOff>
      <xdr:row>34</xdr:row>
      <xdr:rowOff>71755</xdr:rowOff>
    </xdr:to>
    <xdr:sp macro="" textlink="">
      <xdr:nvSpPr>
        <xdr:cNvPr id="533" name="楕円 532"/>
        <xdr:cNvSpPr/>
      </xdr:nvSpPr>
      <xdr:spPr>
        <a:xfrm>
          <a:off x="14541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88265</xdr:rowOff>
    </xdr:from>
    <xdr:ext cx="532765" cy="257175"/>
    <xdr:sp macro="" textlink="">
      <xdr:nvSpPr>
        <xdr:cNvPr id="534" name="テキスト ボックス 533"/>
        <xdr:cNvSpPr txBox="1"/>
      </xdr:nvSpPr>
      <xdr:spPr>
        <a:xfrm>
          <a:off x="14324965" y="5574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76200</xdr:rowOff>
    </xdr:from>
    <xdr:to>
      <xdr:col>72</xdr:col>
      <xdr:colOff>38100</xdr:colOff>
      <xdr:row>35</xdr:row>
      <xdr:rowOff>6350</xdr:rowOff>
    </xdr:to>
    <xdr:sp macro="" textlink="">
      <xdr:nvSpPr>
        <xdr:cNvPr id="535" name="楕円 534"/>
        <xdr:cNvSpPr/>
      </xdr:nvSpPr>
      <xdr:spPr>
        <a:xfrm>
          <a:off x="13652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22860</xdr:rowOff>
    </xdr:from>
    <xdr:ext cx="532765" cy="259080"/>
    <xdr:sp macro="" textlink="">
      <xdr:nvSpPr>
        <xdr:cNvPr id="536" name="テキスト ボックス 535"/>
        <xdr:cNvSpPr txBox="1"/>
      </xdr:nvSpPr>
      <xdr:spPr>
        <a:xfrm>
          <a:off x="13435965" y="5680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69215</xdr:rowOff>
    </xdr:from>
    <xdr:to>
      <xdr:col>67</xdr:col>
      <xdr:colOff>101600</xdr:colOff>
      <xdr:row>33</xdr:row>
      <xdr:rowOff>170815</xdr:rowOff>
    </xdr:to>
    <xdr:sp macro="" textlink="">
      <xdr:nvSpPr>
        <xdr:cNvPr id="537" name="楕円 536"/>
        <xdr:cNvSpPr/>
      </xdr:nvSpPr>
      <xdr:spPr>
        <a:xfrm>
          <a:off x="12763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15875</xdr:rowOff>
    </xdr:from>
    <xdr:ext cx="532765" cy="259080"/>
    <xdr:sp macro="" textlink="">
      <xdr:nvSpPr>
        <xdr:cNvPr id="538" name="テキスト ボックス 537"/>
        <xdr:cNvSpPr txBox="1"/>
      </xdr:nvSpPr>
      <xdr:spPr>
        <a:xfrm>
          <a:off x="12546965" y="5502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7" name="テキスト ボックス 54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49" name="テキスト ボックス 548"/>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1" name="テキスト ボックス 55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3" name="テキスト ボックス 55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55" name="テキスト ボックス 554"/>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57" name="テキスト ボックス 556"/>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59" name="テキスト ボックス 558"/>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1" name="テキスト ボックス 560"/>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5080</xdr:rowOff>
    </xdr:from>
    <xdr:to>
      <xdr:col>85</xdr:col>
      <xdr:colOff>126365</xdr:colOff>
      <xdr:row>59</xdr:row>
      <xdr:rowOff>66675</xdr:rowOff>
    </xdr:to>
    <xdr:cxnSp macro="">
      <xdr:nvCxnSpPr>
        <xdr:cNvPr id="563" name="直線コネクタ 562"/>
        <xdr:cNvCxnSpPr/>
      </xdr:nvCxnSpPr>
      <xdr:spPr>
        <a:xfrm flipV="1">
          <a:off x="16317595" y="892048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70485</xdr:rowOff>
    </xdr:from>
    <xdr:ext cx="534670" cy="259080"/>
    <xdr:sp macro="" textlink="">
      <xdr:nvSpPr>
        <xdr:cNvPr id="564" name="教育費最小値テキスト"/>
        <xdr:cNvSpPr txBox="1"/>
      </xdr:nvSpPr>
      <xdr:spPr>
        <a:xfrm>
          <a:off x="16370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66675</xdr:rowOff>
    </xdr:from>
    <xdr:to>
      <xdr:col>86</xdr:col>
      <xdr:colOff>25400</xdr:colOff>
      <xdr:row>59</xdr:row>
      <xdr:rowOff>66675</xdr:rowOff>
    </xdr:to>
    <xdr:cxnSp macro="">
      <xdr:nvCxnSpPr>
        <xdr:cNvPr id="565" name="直線コネクタ 564"/>
        <xdr:cNvCxnSpPr/>
      </xdr:nvCxnSpPr>
      <xdr:spPr>
        <a:xfrm>
          <a:off x="16230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123190</xdr:rowOff>
    </xdr:from>
    <xdr:ext cx="598805" cy="257175"/>
    <xdr:sp macro="" textlink="">
      <xdr:nvSpPr>
        <xdr:cNvPr id="566" name="教育費最大値テキスト"/>
        <xdr:cNvSpPr txBox="1"/>
      </xdr:nvSpPr>
      <xdr:spPr>
        <a:xfrm>
          <a:off x="16370300" y="8695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52</xdr:row>
      <xdr:rowOff>5080</xdr:rowOff>
    </xdr:from>
    <xdr:to>
      <xdr:col>86</xdr:col>
      <xdr:colOff>25400</xdr:colOff>
      <xdr:row>52</xdr:row>
      <xdr:rowOff>5080</xdr:rowOff>
    </xdr:to>
    <xdr:cxnSp macro="">
      <xdr:nvCxnSpPr>
        <xdr:cNvPr id="567" name="直線コネクタ 566"/>
        <xdr:cNvCxnSpPr/>
      </xdr:nvCxnSpPr>
      <xdr:spPr>
        <a:xfrm>
          <a:off x="16230600" y="892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136525</xdr:rowOff>
    </xdr:from>
    <xdr:to>
      <xdr:col>85</xdr:col>
      <xdr:colOff>127000</xdr:colOff>
      <xdr:row>57</xdr:row>
      <xdr:rowOff>153035</xdr:rowOff>
    </xdr:to>
    <xdr:cxnSp macro="">
      <xdr:nvCxnSpPr>
        <xdr:cNvPr id="568" name="直線コネクタ 567"/>
        <xdr:cNvCxnSpPr/>
      </xdr:nvCxnSpPr>
      <xdr:spPr>
        <a:xfrm flipV="1">
          <a:off x="15481300" y="99091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76835</xdr:rowOff>
    </xdr:from>
    <xdr:ext cx="534670" cy="257175"/>
    <xdr:sp macro="" textlink="">
      <xdr:nvSpPr>
        <xdr:cNvPr id="569" name="教育費平均値テキスト"/>
        <xdr:cNvSpPr txBox="1"/>
      </xdr:nvSpPr>
      <xdr:spPr>
        <a:xfrm>
          <a:off x="16370300" y="95065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53975</xdr:rowOff>
    </xdr:from>
    <xdr:to>
      <xdr:col>85</xdr:col>
      <xdr:colOff>177800</xdr:colOff>
      <xdr:row>56</xdr:row>
      <xdr:rowOff>155575</xdr:rowOff>
    </xdr:to>
    <xdr:sp macro="" textlink="">
      <xdr:nvSpPr>
        <xdr:cNvPr id="570" name="フローチャート: 判断 569"/>
        <xdr:cNvSpPr/>
      </xdr:nvSpPr>
      <xdr:spPr>
        <a:xfrm>
          <a:off x="162687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153035</xdr:rowOff>
    </xdr:from>
    <xdr:to>
      <xdr:col>81</xdr:col>
      <xdr:colOff>50800</xdr:colOff>
      <xdr:row>57</xdr:row>
      <xdr:rowOff>168275</xdr:rowOff>
    </xdr:to>
    <xdr:cxnSp macro="">
      <xdr:nvCxnSpPr>
        <xdr:cNvPr id="571" name="直線コネクタ 570"/>
        <xdr:cNvCxnSpPr/>
      </xdr:nvCxnSpPr>
      <xdr:spPr>
        <a:xfrm flipV="1">
          <a:off x="14592300" y="9925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161290</xdr:rowOff>
    </xdr:from>
    <xdr:to>
      <xdr:col>81</xdr:col>
      <xdr:colOff>101600</xdr:colOff>
      <xdr:row>56</xdr:row>
      <xdr:rowOff>91440</xdr:rowOff>
    </xdr:to>
    <xdr:sp macro="" textlink="">
      <xdr:nvSpPr>
        <xdr:cNvPr id="572" name="フローチャート: 判断 571"/>
        <xdr:cNvSpPr/>
      </xdr:nvSpPr>
      <xdr:spPr>
        <a:xfrm>
          <a:off x="15430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107950</xdr:rowOff>
    </xdr:from>
    <xdr:ext cx="532765" cy="259080"/>
    <xdr:sp macro="" textlink="">
      <xdr:nvSpPr>
        <xdr:cNvPr id="573" name="テキスト ボックス 572"/>
        <xdr:cNvSpPr txBox="1"/>
      </xdr:nvSpPr>
      <xdr:spPr>
        <a:xfrm>
          <a:off x="15213965" y="9366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168275</xdr:rowOff>
    </xdr:from>
    <xdr:to>
      <xdr:col>76</xdr:col>
      <xdr:colOff>114300</xdr:colOff>
      <xdr:row>58</xdr:row>
      <xdr:rowOff>49530</xdr:rowOff>
    </xdr:to>
    <xdr:cxnSp macro="">
      <xdr:nvCxnSpPr>
        <xdr:cNvPr id="574" name="直線コネクタ 573"/>
        <xdr:cNvCxnSpPr/>
      </xdr:nvCxnSpPr>
      <xdr:spPr>
        <a:xfrm flipV="1">
          <a:off x="13703300" y="99409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42545</xdr:rowOff>
    </xdr:from>
    <xdr:to>
      <xdr:col>76</xdr:col>
      <xdr:colOff>165100</xdr:colOff>
      <xdr:row>56</xdr:row>
      <xdr:rowOff>144145</xdr:rowOff>
    </xdr:to>
    <xdr:sp macro="" textlink="">
      <xdr:nvSpPr>
        <xdr:cNvPr id="575" name="フローチャート: 判断 574"/>
        <xdr:cNvSpPr/>
      </xdr:nvSpPr>
      <xdr:spPr>
        <a:xfrm>
          <a:off x="1454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160655</xdr:rowOff>
    </xdr:from>
    <xdr:ext cx="532765" cy="259080"/>
    <xdr:sp macro="" textlink="">
      <xdr:nvSpPr>
        <xdr:cNvPr id="576" name="テキスト ボックス 575"/>
        <xdr:cNvSpPr txBox="1"/>
      </xdr:nvSpPr>
      <xdr:spPr>
        <a:xfrm>
          <a:off x="14324965" y="9418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95250</xdr:rowOff>
    </xdr:from>
    <xdr:to>
      <xdr:col>71</xdr:col>
      <xdr:colOff>177800</xdr:colOff>
      <xdr:row>58</xdr:row>
      <xdr:rowOff>49530</xdr:rowOff>
    </xdr:to>
    <xdr:cxnSp macro="">
      <xdr:nvCxnSpPr>
        <xdr:cNvPr id="577" name="直線コネクタ 576"/>
        <xdr:cNvCxnSpPr/>
      </xdr:nvCxnSpPr>
      <xdr:spPr>
        <a:xfrm>
          <a:off x="12814300" y="8839200"/>
          <a:ext cx="889000" cy="1154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128905</xdr:rowOff>
    </xdr:from>
    <xdr:to>
      <xdr:col>72</xdr:col>
      <xdr:colOff>38100</xdr:colOff>
      <xdr:row>57</xdr:row>
      <xdr:rowOff>59055</xdr:rowOff>
    </xdr:to>
    <xdr:sp macro="" textlink="">
      <xdr:nvSpPr>
        <xdr:cNvPr id="578" name="フローチャート: 判断 577"/>
        <xdr:cNvSpPr/>
      </xdr:nvSpPr>
      <xdr:spPr>
        <a:xfrm>
          <a:off x="13652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75565</xdr:rowOff>
    </xdr:from>
    <xdr:ext cx="532765" cy="257175"/>
    <xdr:sp macro="" textlink="">
      <xdr:nvSpPr>
        <xdr:cNvPr id="579" name="テキスト ボックス 578"/>
        <xdr:cNvSpPr txBox="1"/>
      </xdr:nvSpPr>
      <xdr:spPr>
        <a:xfrm>
          <a:off x="13435965" y="9505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121285</xdr:rowOff>
    </xdr:from>
    <xdr:to>
      <xdr:col>67</xdr:col>
      <xdr:colOff>101600</xdr:colOff>
      <xdr:row>57</xdr:row>
      <xdr:rowOff>52070</xdr:rowOff>
    </xdr:to>
    <xdr:sp macro="" textlink="">
      <xdr:nvSpPr>
        <xdr:cNvPr id="580" name="フローチャート: 判断 579"/>
        <xdr:cNvSpPr/>
      </xdr:nvSpPr>
      <xdr:spPr>
        <a:xfrm>
          <a:off x="12763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42545</xdr:rowOff>
    </xdr:from>
    <xdr:ext cx="532765" cy="257175"/>
    <xdr:sp macro="" textlink="">
      <xdr:nvSpPr>
        <xdr:cNvPr id="581" name="テキスト ボックス 580"/>
        <xdr:cNvSpPr txBox="1"/>
      </xdr:nvSpPr>
      <xdr:spPr>
        <a:xfrm>
          <a:off x="12546965" y="9815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86360</xdr:rowOff>
    </xdr:from>
    <xdr:to>
      <xdr:col>85</xdr:col>
      <xdr:colOff>177800</xdr:colOff>
      <xdr:row>58</xdr:row>
      <xdr:rowOff>15875</xdr:rowOff>
    </xdr:to>
    <xdr:sp macro="" textlink="">
      <xdr:nvSpPr>
        <xdr:cNvPr id="587" name="楕円 586"/>
        <xdr:cNvSpPr/>
      </xdr:nvSpPr>
      <xdr:spPr>
        <a:xfrm>
          <a:off x="16268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64135</xdr:rowOff>
    </xdr:from>
    <xdr:ext cx="534670" cy="257175"/>
    <xdr:sp macro="" textlink="">
      <xdr:nvSpPr>
        <xdr:cNvPr id="588" name="教育費該当値テキスト"/>
        <xdr:cNvSpPr txBox="1"/>
      </xdr:nvSpPr>
      <xdr:spPr>
        <a:xfrm>
          <a:off x="16370300" y="98367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102235</xdr:rowOff>
    </xdr:from>
    <xdr:to>
      <xdr:col>81</xdr:col>
      <xdr:colOff>101600</xdr:colOff>
      <xdr:row>58</xdr:row>
      <xdr:rowOff>32385</xdr:rowOff>
    </xdr:to>
    <xdr:sp macro="" textlink="">
      <xdr:nvSpPr>
        <xdr:cNvPr id="589" name="楕円 588"/>
        <xdr:cNvSpPr/>
      </xdr:nvSpPr>
      <xdr:spPr>
        <a:xfrm>
          <a:off x="15430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23495</xdr:rowOff>
    </xdr:from>
    <xdr:ext cx="532765" cy="259080"/>
    <xdr:sp macro="" textlink="">
      <xdr:nvSpPr>
        <xdr:cNvPr id="590" name="テキスト ボックス 589"/>
        <xdr:cNvSpPr txBox="1"/>
      </xdr:nvSpPr>
      <xdr:spPr>
        <a:xfrm>
          <a:off x="15213965" y="9967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117475</xdr:rowOff>
    </xdr:from>
    <xdr:to>
      <xdr:col>76</xdr:col>
      <xdr:colOff>165100</xdr:colOff>
      <xdr:row>58</xdr:row>
      <xdr:rowOff>47625</xdr:rowOff>
    </xdr:to>
    <xdr:sp macro="" textlink="">
      <xdr:nvSpPr>
        <xdr:cNvPr id="591" name="楕円 590"/>
        <xdr:cNvSpPr/>
      </xdr:nvSpPr>
      <xdr:spPr>
        <a:xfrm>
          <a:off x="14541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38735</xdr:rowOff>
    </xdr:from>
    <xdr:ext cx="532765" cy="259080"/>
    <xdr:sp macro="" textlink="">
      <xdr:nvSpPr>
        <xdr:cNvPr id="592" name="テキスト ボックス 591"/>
        <xdr:cNvSpPr txBox="1"/>
      </xdr:nvSpPr>
      <xdr:spPr>
        <a:xfrm>
          <a:off x="14324965" y="9982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170180</xdr:rowOff>
    </xdr:from>
    <xdr:to>
      <xdr:col>72</xdr:col>
      <xdr:colOff>38100</xdr:colOff>
      <xdr:row>58</xdr:row>
      <xdr:rowOff>100330</xdr:rowOff>
    </xdr:to>
    <xdr:sp macro="" textlink="">
      <xdr:nvSpPr>
        <xdr:cNvPr id="593" name="楕円 592"/>
        <xdr:cNvSpPr/>
      </xdr:nvSpPr>
      <xdr:spPr>
        <a:xfrm>
          <a:off x="13652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91440</xdr:rowOff>
    </xdr:from>
    <xdr:ext cx="532765" cy="259080"/>
    <xdr:sp macro="" textlink="">
      <xdr:nvSpPr>
        <xdr:cNvPr id="594" name="テキスト ボックス 593"/>
        <xdr:cNvSpPr txBox="1"/>
      </xdr:nvSpPr>
      <xdr:spPr>
        <a:xfrm>
          <a:off x="13435965" y="10035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44450</xdr:rowOff>
    </xdr:from>
    <xdr:to>
      <xdr:col>67</xdr:col>
      <xdr:colOff>101600</xdr:colOff>
      <xdr:row>51</xdr:row>
      <xdr:rowOff>146050</xdr:rowOff>
    </xdr:to>
    <xdr:sp macro="" textlink="">
      <xdr:nvSpPr>
        <xdr:cNvPr id="595" name="楕円 594"/>
        <xdr:cNvSpPr/>
      </xdr:nvSpPr>
      <xdr:spPr>
        <a:xfrm>
          <a:off x="12763500" y="87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162560</xdr:rowOff>
    </xdr:from>
    <xdr:ext cx="596900" cy="259080"/>
    <xdr:sp macro="" textlink="">
      <xdr:nvSpPr>
        <xdr:cNvPr id="596" name="テキスト ボックス 595"/>
        <xdr:cNvSpPr txBox="1"/>
      </xdr:nvSpPr>
      <xdr:spPr>
        <a:xfrm>
          <a:off x="12514580" y="8563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5" name="テキスト ボックス 604"/>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015" cy="257175"/>
    <xdr:sp macro="" textlink="">
      <xdr:nvSpPr>
        <xdr:cNvPr id="608" name="テキスト ボックス 607"/>
        <xdr:cNvSpPr txBox="1"/>
      </xdr:nvSpPr>
      <xdr:spPr>
        <a:xfrm>
          <a:off x="12197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0" name="テキスト ボックス 609"/>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3725" cy="257175"/>
    <xdr:sp macro="" textlink="">
      <xdr:nvSpPr>
        <xdr:cNvPr id="612" name="テキスト ボックス 611"/>
        <xdr:cNvSpPr txBox="1"/>
      </xdr:nvSpPr>
      <xdr:spPr>
        <a:xfrm>
          <a:off x="11850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4" name="テキスト ボックス 61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16" name="直線コネクタ 615"/>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7175"/>
    <xdr:sp macro="" textlink="">
      <xdr:nvSpPr>
        <xdr:cNvPr id="617" name="災害復旧費最小値テキスト"/>
        <xdr:cNvSpPr txBox="1"/>
      </xdr:nvSpPr>
      <xdr:spPr>
        <a:xfrm>
          <a:off x="16370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7175"/>
    <xdr:sp macro="" textlink="">
      <xdr:nvSpPr>
        <xdr:cNvPr id="619" name="災害復旧費最大値テキスト"/>
        <xdr:cNvSpPr txBox="1"/>
      </xdr:nvSpPr>
      <xdr:spPr>
        <a:xfrm>
          <a:off x="16370300" y="12011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0" name="直線コネクタ 619"/>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635</xdr:rowOff>
    </xdr:from>
    <xdr:to>
      <xdr:col>85</xdr:col>
      <xdr:colOff>127000</xdr:colOff>
      <xdr:row>78</xdr:row>
      <xdr:rowOff>10795</xdr:rowOff>
    </xdr:to>
    <xdr:cxnSp macro="">
      <xdr:nvCxnSpPr>
        <xdr:cNvPr id="621" name="直線コネクタ 620"/>
        <xdr:cNvCxnSpPr/>
      </xdr:nvCxnSpPr>
      <xdr:spPr>
        <a:xfrm>
          <a:off x="15481300" y="133737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7175"/>
    <xdr:sp macro="" textlink="">
      <xdr:nvSpPr>
        <xdr:cNvPr id="622" name="災害復旧費平均値テキスト"/>
        <xdr:cNvSpPr txBox="1"/>
      </xdr:nvSpPr>
      <xdr:spPr>
        <a:xfrm>
          <a:off x="16370300" y="13141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3" name="フローチャート: 判断 622"/>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xdr:rowOff>
    </xdr:from>
    <xdr:to>
      <xdr:col>81</xdr:col>
      <xdr:colOff>50800</xdr:colOff>
      <xdr:row>78</xdr:row>
      <xdr:rowOff>10795</xdr:rowOff>
    </xdr:to>
    <xdr:cxnSp macro="">
      <xdr:nvCxnSpPr>
        <xdr:cNvPr id="624" name="直線コネクタ 623"/>
        <xdr:cNvCxnSpPr/>
      </xdr:nvCxnSpPr>
      <xdr:spPr>
        <a:xfrm flipV="1">
          <a:off x="14592300" y="133737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5" name="フローチャート: 判断 624"/>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40640</xdr:rowOff>
    </xdr:from>
    <xdr:ext cx="467995" cy="257175"/>
    <xdr:sp macro="" textlink="">
      <xdr:nvSpPr>
        <xdr:cNvPr id="626" name="テキスト ボックス 625"/>
        <xdr:cNvSpPr txBox="1"/>
      </xdr:nvSpPr>
      <xdr:spPr>
        <a:xfrm>
          <a:off x="15246350" y="13070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10795</xdr:rowOff>
    </xdr:from>
    <xdr:to>
      <xdr:col>76</xdr:col>
      <xdr:colOff>114300</xdr:colOff>
      <xdr:row>78</xdr:row>
      <xdr:rowOff>16510</xdr:rowOff>
    </xdr:to>
    <xdr:cxnSp macro="">
      <xdr:nvCxnSpPr>
        <xdr:cNvPr id="627" name="直線コネクタ 626"/>
        <xdr:cNvCxnSpPr/>
      </xdr:nvCxnSpPr>
      <xdr:spPr>
        <a:xfrm flipV="1">
          <a:off x="13703300" y="13383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28" name="フローチャート: 判断 627"/>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34925</xdr:rowOff>
    </xdr:from>
    <xdr:ext cx="532765" cy="259080"/>
    <xdr:sp macro="" textlink="">
      <xdr:nvSpPr>
        <xdr:cNvPr id="629" name="テキスト ボックス 628"/>
        <xdr:cNvSpPr txBox="1"/>
      </xdr:nvSpPr>
      <xdr:spPr>
        <a:xfrm>
          <a:off x="14324965" y="13065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167005</xdr:rowOff>
    </xdr:from>
    <xdr:to>
      <xdr:col>71</xdr:col>
      <xdr:colOff>177800</xdr:colOff>
      <xdr:row>78</xdr:row>
      <xdr:rowOff>16510</xdr:rowOff>
    </xdr:to>
    <xdr:cxnSp macro="">
      <xdr:nvCxnSpPr>
        <xdr:cNvPr id="630" name="直線コネクタ 629"/>
        <xdr:cNvCxnSpPr/>
      </xdr:nvCxnSpPr>
      <xdr:spPr>
        <a:xfrm>
          <a:off x="12814300" y="133686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1" name="フローチャート: 判断 630"/>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40640</xdr:rowOff>
    </xdr:from>
    <xdr:ext cx="467995" cy="257175"/>
    <xdr:sp macro="" textlink="">
      <xdr:nvSpPr>
        <xdr:cNvPr id="632" name="テキスト ボックス 631"/>
        <xdr:cNvSpPr txBox="1"/>
      </xdr:nvSpPr>
      <xdr:spPr>
        <a:xfrm>
          <a:off x="13468350" y="13070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3" name="フローチャート: 判断 632"/>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62230</xdr:rowOff>
    </xdr:from>
    <xdr:ext cx="467995" cy="259080"/>
    <xdr:sp macro="" textlink="">
      <xdr:nvSpPr>
        <xdr:cNvPr id="634" name="テキスト ボックス 633"/>
        <xdr:cNvSpPr txBox="1"/>
      </xdr:nvSpPr>
      <xdr:spPr>
        <a:xfrm>
          <a:off x="12579350" y="13092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132080</xdr:rowOff>
    </xdr:from>
    <xdr:to>
      <xdr:col>85</xdr:col>
      <xdr:colOff>177800</xdr:colOff>
      <xdr:row>78</xdr:row>
      <xdr:rowOff>61595</xdr:rowOff>
    </xdr:to>
    <xdr:sp macro="" textlink="">
      <xdr:nvSpPr>
        <xdr:cNvPr id="640" name="楕円 639"/>
        <xdr:cNvSpPr/>
      </xdr:nvSpPr>
      <xdr:spPr>
        <a:xfrm>
          <a:off x="16268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7175"/>
    <xdr:sp macro="" textlink="">
      <xdr:nvSpPr>
        <xdr:cNvPr id="641" name="災害復旧費該当値テキスト"/>
        <xdr:cNvSpPr txBox="1"/>
      </xdr:nvSpPr>
      <xdr:spPr>
        <a:xfrm>
          <a:off x="16370300" y="13268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121285</xdr:rowOff>
    </xdr:from>
    <xdr:to>
      <xdr:col>81</xdr:col>
      <xdr:colOff>101600</xdr:colOff>
      <xdr:row>78</xdr:row>
      <xdr:rowOff>52070</xdr:rowOff>
    </xdr:to>
    <xdr:sp macro="" textlink="">
      <xdr:nvSpPr>
        <xdr:cNvPr id="642" name="楕円 641"/>
        <xdr:cNvSpPr/>
      </xdr:nvSpPr>
      <xdr:spPr>
        <a:xfrm>
          <a:off x="15430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42545</xdr:rowOff>
    </xdr:from>
    <xdr:ext cx="467995" cy="257175"/>
    <xdr:sp macro="" textlink="">
      <xdr:nvSpPr>
        <xdr:cNvPr id="643" name="テキスト ボックス 642"/>
        <xdr:cNvSpPr txBox="1"/>
      </xdr:nvSpPr>
      <xdr:spPr>
        <a:xfrm>
          <a:off x="15246350" y="13415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132080</xdr:rowOff>
    </xdr:from>
    <xdr:to>
      <xdr:col>76</xdr:col>
      <xdr:colOff>165100</xdr:colOff>
      <xdr:row>78</xdr:row>
      <xdr:rowOff>61595</xdr:rowOff>
    </xdr:to>
    <xdr:sp macro="" textlink="">
      <xdr:nvSpPr>
        <xdr:cNvPr id="644" name="楕円 643"/>
        <xdr:cNvSpPr/>
      </xdr:nvSpPr>
      <xdr:spPr>
        <a:xfrm>
          <a:off x="14541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52705</xdr:rowOff>
    </xdr:from>
    <xdr:ext cx="467995" cy="257175"/>
    <xdr:sp macro="" textlink="">
      <xdr:nvSpPr>
        <xdr:cNvPr id="645" name="テキスト ボックス 644"/>
        <xdr:cNvSpPr txBox="1"/>
      </xdr:nvSpPr>
      <xdr:spPr>
        <a:xfrm>
          <a:off x="14357350" y="13425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137160</xdr:rowOff>
    </xdr:from>
    <xdr:to>
      <xdr:col>72</xdr:col>
      <xdr:colOff>38100</xdr:colOff>
      <xdr:row>78</xdr:row>
      <xdr:rowOff>67310</xdr:rowOff>
    </xdr:to>
    <xdr:sp macro="" textlink="">
      <xdr:nvSpPr>
        <xdr:cNvPr id="646" name="楕円 645"/>
        <xdr:cNvSpPr/>
      </xdr:nvSpPr>
      <xdr:spPr>
        <a:xfrm>
          <a:off x="13652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59055</xdr:rowOff>
    </xdr:from>
    <xdr:ext cx="467995" cy="259080"/>
    <xdr:sp macro="" textlink="">
      <xdr:nvSpPr>
        <xdr:cNvPr id="647" name="テキスト ボックス 646"/>
        <xdr:cNvSpPr txBox="1"/>
      </xdr:nvSpPr>
      <xdr:spPr>
        <a:xfrm>
          <a:off x="13468350" y="13432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116205</xdr:rowOff>
    </xdr:from>
    <xdr:to>
      <xdr:col>67</xdr:col>
      <xdr:colOff>101600</xdr:colOff>
      <xdr:row>78</xdr:row>
      <xdr:rowOff>46355</xdr:rowOff>
    </xdr:to>
    <xdr:sp macro="" textlink="">
      <xdr:nvSpPr>
        <xdr:cNvPr id="648" name="楕円 647"/>
        <xdr:cNvSpPr/>
      </xdr:nvSpPr>
      <xdr:spPr>
        <a:xfrm>
          <a:off x="12763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37465</xdr:rowOff>
    </xdr:from>
    <xdr:ext cx="467995" cy="259080"/>
    <xdr:sp macro="" textlink="">
      <xdr:nvSpPr>
        <xdr:cNvPr id="649" name="テキスト ボックス 648"/>
        <xdr:cNvSpPr txBox="1"/>
      </xdr:nvSpPr>
      <xdr:spPr>
        <a:xfrm>
          <a:off x="12579350" y="13410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8" name="テキスト ボックス 65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61" name="テキスト ボックス 660"/>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725" cy="257175"/>
    <xdr:sp macro="" textlink="">
      <xdr:nvSpPr>
        <xdr:cNvPr id="663" name="テキスト ボックス 662"/>
        <xdr:cNvSpPr txBox="1"/>
      </xdr:nvSpPr>
      <xdr:spPr>
        <a:xfrm>
          <a:off x="11850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725" cy="259080"/>
    <xdr:sp macro="" textlink="">
      <xdr:nvSpPr>
        <xdr:cNvPr id="665" name="テキスト ボックス 664"/>
        <xdr:cNvSpPr txBox="1"/>
      </xdr:nvSpPr>
      <xdr:spPr>
        <a:xfrm>
          <a:off x="11850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725" cy="257175"/>
    <xdr:sp macro="" textlink="">
      <xdr:nvSpPr>
        <xdr:cNvPr id="667" name="テキスト ボックス 666"/>
        <xdr:cNvSpPr txBox="1"/>
      </xdr:nvSpPr>
      <xdr:spPr>
        <a:xfrm>
          <a:off x="11850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725" cy="258445"/>
    <xdr:sp macro="" textlink="">
      <xdr:nvSpPr>
        <xdr:cNvPr id="669" name="テキスト ボックス 668"/>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725" cy="259080"/>
    <xdr:sp macro="" textlink="">
      <xdr:nvSpPr>
        <xdr:cNvPr id="671" name="テキスト ボックス 670"/>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5" name="直線コネクタ 674"/>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7175"/>
    <xdr:sp macro="" textlink="">
      <xdr:nvSpPr>
        <xdr:cNvPr id="676" name="公債費最小値テキスト"/>
        <xdr:cNvSpPr txBox="1"/>
      </xdr:nvSpPr>
      <xdr:spPr>
        <a:xfrm>
          <a:off x="16370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77" name="直線コネクタ 676"/>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9080"/>
    <xdr:sp macro="" textlink="">
      <xdr:nvSpPr>
        <xdr:cNvPr id="678"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79" name="直線コネクタ 678"/>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20955</xdr:rowOff>
    </xdr:from>
    <xdr:to>
      <xdr:col>85</xdr:col>
      <xdr:colOff>127000</xdr:colOff>
      <xdr:row>97</xdr:row>
      <xdr:rowOff>29210</xdr:rowOff>
    </xdr:to>
    <xdr:cxnSp macro="">
      <xdr:nvCxnSpPr>
        <xdr:cNvPr id="680" name="直線コネクタ 679"/>
        <xdr:cNvCxnSpPr/>
      </xdr:nvCxnSpPr>
      <xdr:spPr>
        <a:xfrm flipV="1">
          <a:off x="15481300" y="166516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1" name="公債費平均値テキスト"/>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2" name="フローチャート: 判断 681"/>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29210</xdr:rowOff>
    </xdr:from>
    <xdr:to>
      <xdr:col>81</xdr:col>
      <xdr:colOff>50800</xdr:colOff>
      <xdr:row>97</xdr:row>
      <xdr:rowOff>32385</xdr:rowOff>
    </xdr:to>
    <xdr:cxnSp macro="">
      <xdr:nvCxnSpPr>
        <xdr:cNvPr id="683" name="直線コネクタ 682"/>
        <xdr:cNvCxnSpPr/>
      </xdr:nvCxnSpPr>
      <xdr:spPr>
        <a:xfrm flipV="1">
          <a:off x="14592300" y="16659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4" name="フローチャート: 判断 683"/>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32765" cy="259080"/>
    <xdr:sp macro="" textlink="">
      <xdr:nvSpPr>
        <xdr:cNvPr id="685" name="テキスト ボックス 684"/>
        <xdr:cNvSpPr txBox="1"/>
      </xdr:nvSpPr>
      <xdr:spPr>
        <a:xfrm>
          <a:off x="15213965" y="1688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32385</xdr:rowOff>
    </xdr:from>
    <xdr:to>
      <xdr:col>76</xdr:col>
      <xdr:colOff>114300</xdr:colOff>
      <xdr:row>97</xdr:row>
      <xdr:rowOff>55880</xdr:rowOff>
    </xdr:to>
    <xdr:cxnSp macro="">
      <xdr:nvCxnSpPr>
        <xdr:cNvPr id="686" name="直線コネクタ 685"/>
        <xdr:cNvCxnSpPr/>
      </xdr:nvCxnSpPr>
      <xdr:spPr>
        <a:xfrm flipV="1">
          <a:off x="13703300" y="166630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7" name="フローチャート: 判断 686"/>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2765" cy="257175"/>
    <xdr:sp macro="" textlink="">
      <xdr:nvSpPr>
        <xdr:cNvPr id="688" name="テキスト ボックス 687"/>
        <xdr:cNvSpPr txBox="1"/>
      </xdr:nvSpPr>
      <xdr:spPr>
        <a:xfrm>
          <a:off x="143249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55880</xdr:rowOff>
    </xdr:from>
    <xdr:to>
      <xdr:col>71</xdr:col>
      <xdr:colOff>177800</xdr:colOff>
      <xdr:row>97</xdr:row>
      <xdr:rowOff>75565</xdr:rowOff>
    </xdr:to>
    <xdr:cxnSp macro="">
      <xdr:nvCxnSpPr>
        <xdr:cNvPr id="689" name="直線コネクタ 688"/>
        <xdr:cNvCxnSpPr/>
      </xdr:nvCxnSpPr>
      <xdr:spPr>
        <a:xfrm flipV="1">
          <a:off x="12814300" y="1668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0" name="フローチャート: 判断 689"/>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2765" cy="259080"/>
    <xdr:sp macro="" textlink="">
      <xdr:nvSpPr>
        <xdr:cNvPr id="691" name="テキスト ボックス 690"/>
        <xdr:cNvSpPr txBox="1"/>
      </xdr:nvSpPr>
      <xdr:spPr>
        <a:xfrm>
          <a:off x="13435965" y="16886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2" name="フローチャート: 判断 691"/>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32765" cy="259080"/>
    <xdr:sp macro="" textlink="">
      <xdr:nvSpPr>
        <xdr:cNvPr id="693" name="テキスト ボックス 692"/>
        <xdr:cNvSpPr txBox="1"/>
      </xdr:nvSpPr>
      <xdr:spPr>
        <a:xfrm>
          <a:off x="12546965" y="16885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141605</xdr:rowOff>
    </xdr:from>
    <xdr:to>
      <xdr:col>85</xdr:col>
      <xdr:colOff>177800</xdr:colOff>
      <xdr:row>97</xdr:row>
      <xdr:rowOff>71755</xdr:rowOff>
    </xdr:to>
    <xdr:sp macro="" textlink="">
      <xdr:nvSpPr>
        <xdr:cNvPr id="699" name="楕円 698"/>
        <xdr:cNvSpPr/>
      </xdr:nvSpPr>
      <xdr:spPr>
        <a:xfrm>
          <a:off x="162687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164465</xdr:rowOff>
    </xdr:from>
    <xdr:ext cx="598805" cy="259080"/>
    <xdr:sp macro="" textlink="">
      <xdr:nvSpPr>
        <xdr:cNvPr id="700" name="公債費該当値テキスト"/>
        <xdr:cNvSpPr txBox="1"/>
      </xdr:nvSpPr>
      <xdr:spPr>
        <a:xfrm>
          <a:off x="16370300" y="16452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149860</xdr:rowOff>
    </xdr:from>
    <xdr:to>
      <xdr:col>81</xdr:col>
      <xdr:colOff>101600</xdr:colOff>
      <xdr:row>97</xdr:row>
      <xdr:rowOff>80010</xdr:rowOff>
    </xdr:to>
    <xdr:sp macro="" textlink="">
      <xdr:nvSpPr>
        <xdr:cNvPr id="701" name="楕円 700"/>
        <xdr:cNvSpPr/>
      </xdr:nvSpPr>
      <xdr:spPr>
        <a:xfrm>
          <a:off x="15430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96520</xdr:rowOff>
    </xdr:from>
    <xdr:ext cx="596900" cy="259080"/>
    <xdr:sp macro="" textlink="">
      <xdr:nvSpPr>
        <xdr:cNvPr id="702" name="テキスト ボックス 701"/>
        <xdr:cNvSpPr txBox="1"/>
      </xdr:nvSpPr>
      <xdr:spPr>
        <a:xfrm>
          <a:off x="15181580" y="163842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153035</xdr:rowOff>
    </xdr:from>
    <xdr:to>
      <xdr:col>76</xdr:col>
      <xdr:colOff>165100</xdr:colOff>
      <xdr:row>97</xdr:row>
      <xdr:rowOff>83185</xdr:rowOff>
    </xdr:to>
    <xdr:sp macro="" textlink="">
      <xdr:nvSpPr>
        <xdr:cNvPr id="703" name="楕円 702"/>
        <xdr:cNvSpPr/>
      </xdr:nvSpPr>
      <xdr:spPr>
        <a:xfrm>
          <a:off x="1454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99695</xdr:rowOff>
    </xdr:from>
    <xdr:ext cx="596900" cy="257175"/>
    <xdr:sp macro="" textlink="">
      <xdr:nvSpPr>
        <xdr:cNvPr id="704" name="テキスト ボックス 703"/>
        <xdr:cNvSpPr txBox="1"/>
      </xdr:nvSpPr>
      <xdr:spPr>
        <a:xfrm>
          <a:off x="14292580" y="163874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5080</xdr:rowOff>
    </xdr:from>
    <xdr:to>
      <xdr:col>72</xdr:col>
      <xdr:colOff>38100</xdr:colOff>
      <xdr:row>97</xdr:row>
      <xdr:rowOff>106680</xdr:rowOff>
    </xdr:to>
    <xdr:sp macro="" textlink="">
      <xdr:nvSpPr>
        <xdr:cNvPr id="705" name="楕円 704"/>
        <xdr:cNvSpPr/>
      </xdr:nvSpPr>
      <xdr:spPr>
        <a:xfrm>
          <a:off x="13652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123190</xdr:rowOff>
    </xdr:from>
    <xdr:ext cx="596900" cy="257175"/>
    <xdr:sp macro="" textlink="">
      <xdr:nvSpPr>
        <xdr:cNvPr id="706" name="テキスト ボックス 705"/>
        <xdr:cNvSpPr txBox="1"/>
      </xdr:nvSpPr>
      <xdr:spPr>
        <a:xfrm>
          <a:off x="13403580" y="164109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24765</xdr:rowOff>
    </xdr:from>
    <xdr:to>
      <xdr:col>67</xdr:col>
      <xdr:colOff>101600</xdr:colOff>
      <xdr:row>97</xdr:row>
      <xdr:rowOff>126365</xdr:rowOff>
    </xdr:to>
    <xdr:sp macro="" textlink="">
      <xdr:nvSpPr>
        <xdr:cNvPr id="707" name="楕円 706"/>
        <xdr:cNvSpPr/>
      </xdr:nvSpPr>
      <xdr:spPr>
        <a:xfrm>
          <a:off x="12763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143510</xdr:rowOff>
    </xdr:from>
    <xdr:ext cx="596900" cy="257175"/>
    <xdr:sp macro="" textlink="">
      <xdr:nvSpPr>
        <xdr:cNvPr id="708" name="テキスト ボックス 707"/>
        <xdr:cNvSpPr txBox="1"/>
      </xdr:nvSpPr>
      <xdr:spPr>
        <a:xfrm>
          <a:off x="12514580" y="16431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0" name="テキスト ボックス 719"/>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22" name="テキスト ボックス 721"/>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5455" cy="257175"/>
    <xdr:sp macro="" textlink="">
      <xdr:nvSpPr>
        <xdr:cNvPr id="724" name="テキスト ボックス 723"/>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5455" cy="257175"/>
    <xdr:sp macro="" textlink="">
      <xdr:nvSpPr>
        <xdr:cNvPr id="726" name="テキスト ボックス 725"/>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28" name="テキスト ボックス 727"/>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38</xdr:row>
      <xdr:rowOff>139700</xdr:rowOff>
    </xdr:to>
    <xdr:cxnSp macro="">
      <xdr:nvCxnSpPr>
        <xdr:cNvPr id="730" name="直線コネクタ 729"/>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249555" cy="257175"/>
    <xdr:sp macro="" textlink="">
      <xdr:nvSpPr>
        <xdr:cNvPr id="731" name="諸支出金最小値テキスト"/>
        <xdr:cNvSpPr txBox="1"/>
      </xdr:nvSpPr>
      <xdr:spPr>
        <a:xfrm>
          <a:off x="22212300" y="6695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469900" cy="257175"/>
    <xdr:sp macro="" textlink="">
      <xdr:nvSpPr>
        <xdr:cNvPr id="733" name="諸支出金最大値テキスト"/>
        <xdr:cNvSpPr txBox="1"/>
      </xdr:nvSpPr>
      <xdr:spPr>
        <a:xfrm>
          <a:off x="22212300" y="4968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34" name="直線コネクタ 733"/>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313690" cy="257175"/>
    <xdr:sp macro="" textlink="">
      <xdr:nvSpPr>
        <xdr:cNvPr id="736" name="諸支出金平均値テキスト"/>
        <xdr:cNvSpPr txBox="1"/>
      </xdr:nvSpPr>
      <xdr:spPr>
        <a:xfrm>
          <a:off x="22212300" y="644144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37" name="フローチャート: 判断 736"/>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39" name="フローチャート: 判断 738"/>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40" name="テキスト ボックス 739"/>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42" name="フローチャート: 判断 741"/>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8255</xdr:rowOff>
    </xdr:from>
    <xdr:ext cx="378460" cy="257175"/>
    <xdr:sp macro="" textlink="">
      <xdr:nvSpPr>
        <xdr:cNvPr id="743" name="テキスト ボックス 742"/>
        <xdr:cNvSpPr txBox="1"/>
      </xdr:nvSpPr>
      <xdr:spPr>
        <a:xfrm>
          <a:off x="20245070" y="63519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5" name="フローチャート: 判断 744"/>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170180</xdr:rowOff>
    </xdr:from>
    <xdr:ext cx="378460" cy="259080"/>
    <xdr:sp macro="" textlink="">
      <xdr:nvSpPr>
        <xdr:cNvPr id="746" name="テキスト ボックス 745"/>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47" name="フローチャート: 判断 74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48" name="テキスト ボックス 747"/>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53340</xdr:rowOff>
    </xdr:from>
    <xdr:ext cx="249555" cy="257175"/>
    <xdr:sp macro="" textlink="">
      <xdr:nvSpPr>
        <xdr:cNvPr id="755" name="諸支出金該当値テキスト"/>
        <xdr:cNvSpPr txBox="1"/>
      </xdr:nvSpPr>
      <xdr:spPr>
        <a:xfrm>
          <a:off x="22212300" y="6568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9080"/>
    <xdr:sp macro="" textlink="">
      <xdr:nvSpPr>
        <xdr:cNvPr id="757" name="テキスト ボックス 756"/>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59" name="テキスト ボックス 758"/>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61" name="テキスト ボックス 760"/>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9080"/>
    <xdr:sp macro="" textlink="">
      <xdr:nvSpPr>
        <xdr:cNvPr id="763" name="テキスト ボックス 762"/>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2" name="テキスト ボックス 77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5" name="テキスト ボックス 774"/>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77" name="テキスト ボックス 776"/>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5455" cy="257175"/>
    <xdr:sp macro="" textlink="">
      <xdr:nvSpPr>
        <xdr:cNvPr id="779" name="テキスト ボックス 778"/>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5455" cy="259080"/>
    <xdr:sp macro="" textlink="">
      <xdr:nvSpPr>
        <xdr:cNvPr id="781" name="テキスト ボックス 780"/>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5" name="テキスト ボックス 784"/>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87" name="直線コネクタ 786"/>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9080"/>
    <xdr:sp macro="" textlink="">
      <xdr:nvSpPr>
        <xdr:cNvPr id="788"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0"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1" name="直線コネクタ 790"/>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9080"/>
    <xdr:sp macro="" textlink="">
      <xdr:nvSpPr>
        <xdr:cNvPr id="793"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796" name="フローチャート: 判断 795"/>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797" name="テキスト ボックス 796"/>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799" name="フローチャート: 判断 798"/>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00" name="テキスト ボックス 799"/>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2" name="フローチャート: 判断 801"/>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3690" cy="259080"/>
    <xdr:sp macro="" textlink="">
      <xdr:nvSpPr>
        <xdr:cNvPr id="803" name="テキスト ボックス 802"/>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04" name="フローチャート: 判断 803"/>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9080"/>
    <xdr:sp macro="" textlink="">
      <xdr:nvSpPr>
        <xdr:cNvPr id="805" name="テキスト ボックス 804"/>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2"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14" name="テキスト ボックス 813"/>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16" name="テキスト ボックス 815"/>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18" name="テキスト ボックス 817"/>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0" name="テキスト ボックス 819"/>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特別定額給付金事業費の皆減により類似団体平均と同じく、前年度から大きく減少した。一方、民生費では、子育て世帯への臨時特別給付金や住民税非課税世帯等臨時特別給付金による増加、衛生費では、新型コロナウイルスワクチン接種事業による増加が見られる。</a:t>
          </a:r>
        </a:p>
        <a:p>
          <a:r>
            <a:rPr kumimoji="1" lang="ja-JP" altLang="en-US" sz="1300">
              <a:latin typeface="ＭＳ Ｐゴシック"/>
              <a:ea typeface="ＭＳ Ｐゴシック"/>
            </a:rPr>
            <a:t>・農林水産業費は、メジカ産業再生プロジェクト事業の継続実施により、前年度から引き続いて住民一人当たりコストは類似団体の</a:t>
          </a:r>
          <a:r>
            <a:rPr kumimoji="1" lang="en-US" altLang="ja-JP" sz="1300">
              <a:latin typeface="ＭＳ Ｐゴシック"/>
              <a:ea typeface="ＭＳ Ｐゴシック"/>
            </a:rPr>
            <a:t>2</a:t>
          </a:r>
          <a:r>
            <a:rPr kumimoji="1" lang="ja-JP" altLang="en-US" sz="1300">
              <a:latin typeface="ＭＳ Ｐゴシック"/>
              <a:ea typeface="ＭＳ Ｐゴシック"/>
            </a:rPr>
            <a:t>倍以上となっているが、次年度以降は事業の完了により一定の減少が見込まれる。</a:t>
          </a:r>
        </a:p>
        <a:p>
          <a:r>
            <a:rPr kumimoji="1" lang="ja-JP" altLang="en-US" sz="1300">
              <a:latin typeface="ＭＳ Ｐゴシック"/>
              <a:ea typeface="ＭＳ Ｐゴシック"/>
            </a:rPr>
            <a:t>・商工費は、ふるさと納税関連経費が所管替えにより総務費から移行したことに伴い、令和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年度から増額となっていることに加え、地域電子通貨事業をはじめとするコロナ対策事業の継続実施等により、例年水準及び類似団体平均を大きく上回っている。</a:t>
          </a:r>
        </a:p>
        <a:p>
          <a:r>
            <a:rPr kumimoji="1" lang="ja-JP" altLang="en-US" sz="1300">
              <a:latin typeface="ＭＳ Ｐゴシック"/>
              <a:ea typeface="ＭＳ Ｐゴシック"/>
            </a:rPr>
            <a:t>・消防費は、防災行政無線デジタルシステム設置事業の</a:t>
          </a:r>
          <a:r>
            <a:rPr kumimoji="1" lang="en-US" altLang="ja-JP" sz="1300">
              <a:latin typeface="ＭＳ Ｐゴシック"/>
              <a:ea typeface="ＭＳ Ｐゴシック"/>
            </a:rPr>
            <a:t>2</a:t>
          </a:r>
          <a:r>
            <a:rPr kumimoji="1" lang="ja-JP" altLang="en-US" sz="1300">
              <a:latin typeface="ＭＳ Ｐゴシック"/>
              <a:ea typeface="ＭＳ Ｐゴシック"/>
            </a:rPr>
            <a:t>期工事の実施により、前年度に引き続いて非常に高い水準となっているが、次年度以降は事業完了により例年水準まで減少する見込みである。</a:t>
          </a:r>
        </a:p>
        <a:p>
          <a:r>
            <a:rPr kumimoji="1" lang="ja-JP" altLang="en-US" sz="1300">
              <a:latin typeface="ＭＳ Ｐゴシック"/>
              <a:ea typeface="ＭＳ Ｐゴシック"/>
            </a:rPr>
            <a:t>　なお、消防署の単独運営による職員人件費が計上されていることや、南海トラフ地震対策として木造住宅耐震改修費補助金事業、老朽住宅除却事業費補助金事業などを実施していることが要因で、従前から類似団体平均との乖離は大きく、大型事業の終了後も一定の乖離は継続す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a:t>
          </a:r>
          <a:r>
            <a:rPr kumimoji="1" lang="en-US" altLang="ja-JP" sz="1300">
              <a:latin typeface="ＭＳ ゴシック"/>
              <a:ea typeface="ＭＳ ゴシック"/>
            </a:rPr>
            <a:t>3</a:t>
          </a:r>
          <a:r>
            <a:rPr kumimoji="1" lang="ja-JP" altLang="en-US" sz="1300">
              <a:latin typeface="ＭＳ ゴシック"/>
              <a:ea typeface="ＭＳ ゴシック"/>
            </a:rPr>
            <a:t>年度は、普通交付税が対前年度比で</a:t>
          </a:r>
          <a:r>
            <a:rPr kumimoji="1" lang="en-US" altLang="ja-JP" sz="1300">
              <a:latin typeface="ＭＳ ゴシック"/>
              <a:ea typeface="ＭＳ ゴシック"/>
            </a:rPr>
            <a:t>401</a:t>
          </a:r>
          <a:r>
            <a:rPr kumimoji="1" lang="ja-JP" altLang="en-US" sz="1300">
              <a:latin typeface="ＭＳ ゴシック"/>
              <a:ea typeface="ＭＳ ゴシック"/>
            </a:rPr>
            <a:t>百万円の増となったことで前年度を上回る収支改善となった。これに伴い、前年度に引き続いて財政調整基金が温存され基金残高が増加したほか、実質単年度収支についても</a:t>
          </a:r>
          <a:r>
            <a:rPr kumimoji="1" lang="en-US" altLang="ja-JP" sz="1300">
              <a:latin typeface="ＭＳ ゴシック"/>
              <a:ea typeface="ＭＳ ゴシック"/>
            </a:rPr>
            <a:t>2</a:t>
          </a:r>
          <a:r>
            <a:rPr kumimoji="1" lang="ja-JP" altLang="en-US" sz="1300">
              <a:latin typeface="ＭＳ ゴシック"/>
              <a:ea typeface="ＭＳ ゴシック"/>
            </a:rPr>
            <a:t>年連続の黒字となっている。</a:t>
          </a:r>
        </a:p>
        <a:p>
          <a:r>
            <a:rPr kumimoji="1" lang="ja-JP" altLang="en-US" sz="1300">
              <a:latin typeface="ＭＳ ゴシック"/>
              <a:ea typeface="ＭＳ ゴシック"/>
            </a:rPr>
            <a:t>　しかし、今後は公債費の増額に加え、コロナ対策事業の実施等により再び財源不足が生じ、財政調整基金の取崩が見込まれているため、可能な限り基金の温存と安定した財政運営に努める必要がある。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一般会計では、普通交付税の増額を主な要因として実質収支額が前年度から</a:t>
          </a:r>
          <a:r>
            <a:rPr kumimoji="1" lang="en-US" altLang="ja-JP" sz="1400">
              <a:latin typeface="ＭＳ ゴシック"/>
              <a:ea typeface="ＭＳ ゴシック"/>
            </a:rPr>
            <a:t>160</a:t>
          </a:r>
          <a:r>
            <a:rPr kumimoji="1" lang="ja-JP" altLang="en-US" sz="1400">
              <a:latin typeface="ＭＳ ゴシック"/>
              <a:ea typeface="ＭＳ ゴシック"/>
            </a:rPr>
            <a:t>百万円増加したため、標準財政規模比でも対前年度比＋</a:t>
          </a:r>
          <a:r>
            <a:rPr kumimoji="1" lang="en-US" altLang="ja-JP" sz="1400">
              <a:latin typeface="ＭＳ ゴシック"/>
              <a:ea typeface="ＭＳ ゴシック"/>
            </a:rPr>
            <a:t>2.63</a:t>
          </a:r>
          <a:r>
            <a:rPr kumimoji="1" lang="ja-JP" altLang="en-US" sz="1400">
              <a:latin typeface="ＭＳ ゴシック"/>
              <a:ea typeface="ＭＳ ゴシック"/>
            </a:rPr>
            <a:t>ポイントと大きく改善している。</a:t>
          </a:r>
          <a:endParaRPr kumimoji="1" lang="en-US" altLang="ja-JP" sz="1400">
            <a:latin typeface="ＭＳ ゴシック"/>
            <a:ea typeface="ＭＳ ゴシック"/>
          </a:endParaRPr>
        </a:p>
        <a:p>
          <a:r>
            <a:rPr kumimoji="1" lang="ja-JP" altLang="en-US" sz="1400">
              <a:latin typeface="ＭＳ ゴシック"/>
              <a:ea typeface="ＭＳ ゴシック"/>
            </a:rPr>
            <a:t>　令和元年度に赤字決算となっていた国民健康保険事業特別会計は、令和</a:t>
          </a:r>
          <a:r>
            <a:rPr kumimoji="1" lang="en-US" altLang="ja-JP" sz="1400">
              <a:latin typeface="ＭＳ ゴシック"/>
              <a:ea typeface="ＭＳ ゴシック"/>
            </a:rPr>
            <a:t>2</a:t>
          </a:r>
          <a:r>
            <a:rPr kumimoji="1" lang="ja-JP" altLang="en-US" sz="1400">
              <a:latin typeface="ＭＳ ゴシック"/>
              <a:ea typeface="ＭＳ ゴシック"/>
            </a:rPr>
            <a:t>年度の税率改正によって歳入が増加したことや、被保険者の減少等による保険給付費、県に納める国民健康保険事業費納付金が減少したことなどから、令和</a:t>
          </a:r>
          <a:r>
            <a:rPr kumimoji="1" lang="en-US" altLang="ja-JP" sz="1400">
              <a:latin typeface="ＭＳ ゴシック"/>
              <a:ea typeface="ＭＳ ゴシック"/>
            </a:rPr>
            <a:t>2</a:t>
          </a:r>
          <a:r>
            <a:rPr kumimoji="1" lang="ja-JP" altLang="en-US" sz="1400">
              <a:latin typeface="ＭＳ ゴシック"/>
              <a:ea typeface="ＭＳ ゴシック"/>
            </a:rPr>
            <a:t>年度より再び黒字に転じている。令和</a:t>
          </a:r>
          <a:r>
            <a:rPr kumimoji="1" lang="en-US" altLang="ja-JP" sz="1400">
              <a:latin typeface="ＭＳ ゴシック"/>
              <a:ea typeface="ＭＳ ゴシック"/>
            </a:rPr>
            <a:t>3</a:t>
          </a:r>
          <a:r>
            <a:rPr kumimoji="1" lang="ja-JP" altLang="en-US" sz="1400">
              <a:latin typeface="ＭＳ ゴシック"/>
              <a:ea typeface="ＭＳ ゴシック"/>
            </a:rPr>
            <a:t>年度は前年度を上回る黒字決算となっているため、標準財政規模比でも</a:t>
          </a:r>
          <a:r>
            <a:rPr kumimoji="1" lang="en-US" altLang="ja-JP" sz="1400">
              <a:latin typeface="ＭＳ ゴシック"/>
              <a:ea typeface="ＭＳ ゴシック"/>
            </a:rPr>
            <a:t>0.6</a:t>
          </a:r>
          <a:r>
            <a:rPr kumimoji="1" lang="ja-JP" altLang="en-US" sz="1400">
              <a:latin typeface="ＭＳ ゴシック"/>
              <a:ea typeface="ＭＳ ゴシック"/>
            </a:rPr>
            <a:t>ポイント改善しており、今後も黒字を維持できる見込みとなっている。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一方、令和</a:t>
          </a:r>
          <a:r>
            <a:rPr kumimoji="1" lang="en-US" altLang="ja-JP" sz="1400">
              <a:latin typeface="ＭＳ ゴシック"/>
              <a:ea typeface="ＭＳ ゴシック"/>
            </a:rPr>
            <a:t>2</a:t>
          </a:r>
          <a:r>
            <a:rPr kumimoji="1" lang="ja-JP" altLang="en-US" sz="1400">
              <a:latin typeface="ＭＳ ゴシック"/>
              <a:ea typeface="ＭＳ ゴシック"/>
            </a:rPr>
            <a:t>年度より従来の指定介護老人福祉施設事業特別会計と介護サービス事業特別会計を統合した、特別養護老人ホームしおさい特別会計は、令和</a:t>
          </a:r>
          <a:r>
            <a:rPr kumimoji="1" lang="en-US" altLang="ja-JP" sz="1400">
              <a:latin typeface="ＭＳ ゴシック"/>
              <a:ea typeface="ＭＳ ゴシック"/>
            </a:rPr>
            <a:t>2</a:t>
          </a:r>
          <a:r>
            <a:rPr kumimoji="1" lang="ja-JP" altLang="en-US" sz="1400">
              <a:latin typeface="ＭＳ ゴシック"/>
              <a:ea typeface="ＭＳ ゴシック"/>
            </a:rPr>
            <a:t>年度に引き続き、コロナ禍によるサービス収入の減少等により一般会計から</a:t>
          </a:r>
          <a:r>
            <a:rPr kumimoji="1" lang="en-US" altLang="ja-JP" sz="1400">
              <a:latin typeface="ＭＳ ゴシック"/>
              <a:ea typeface="ＭＳ ゴシック"/>
            </a:rPr>
            <a:t>4.7</a:t>
          </a:r>
          <a:r>
            <a:rPr kumimoji="1" lang="ja-JP" altLang="en-US" sz="1400">
              <a:latin typeface="ＭＳ ゴシック"/>
              <a:ea typeface="ＭＳ ゴシック"/>
            </a:rPr>
            <a:t>百万円の赤字補てん繰出を行った。施設内でクラスターが発生した場合などは収入の減に加え対応に係る費用も増加し、財政を圧迫することから、今後の財政運営においては一層の注視が必要となる。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a:t>
          </a:r>
          <a:r>
            <a:rPr kumimoji="1" lang="en-US" altLang="ja-JP" sz="1300">
              <a:latin typeface="ＭＳ ゴシック"/>
              <a:ea typeface="ＭＳ ゴシック"/>
            </a:rPr>
            <a:t>3</a:t>
          </a:r>
          <a:r>
            <a:rPr kumimoji="1" lang="ja-JP" altLang="en-US" sz="1300">
              <a:latin typeface="ＭＳ ゴシック"/>
              <a:ea typeface="ＭＳ ゴシック"/>
            </a:rPr>
            <a:t>年度は、平成</a:t>
          </a:r>
          <a:r>
            <a:rPr kumimoji="1" lang="en-US" altLang="ja-JP" sz="1300">
              <a:latin typeface="ＭＳ ゴシック"/>
              <a:ea typeface="ＭＳ ゴシック"/>
            </a:rPr>
            <a:t>17</a:t>
          </a:r>
          <a:r>
            <a:rPr kumimoji="1" lang="ja-JP" altLang="en-US" sz="1300">
              <a:latin typeface="ＭＳ ゴシック"/>
              <a:ea typeface="ＭＳ ゴシック"/>
            </a:rPr>
            <a:t>年度及び</a:t>
          </a:r>
          <a:r>
            <a:rPr kumimoji="1" lang="en-US" altLang="ja-JP" sz="1300">
              <a:latin typeface="ＭＳ ゴシック"/>
              <a:ea typeface="ＭＳ ゴシック"/>
            </a:rPr>
            <a:t>22</a:t>
          </a:r>
          <a:r>
            <a:rPr kumimoji="1" lang="ja-JP" altLang="en-US" sz="1300">
              <a:latin typeface="ＭＳ ゴシック"/>
              <a:ea typeface="ＭＳ ゴシック"/>
            </a:rPr>
            <a:t>年度に借り入れた退職手当債の償還終了等により元利償還金が対前年度比</a:t>
          </a:r>
          <a:r>
            <a:rPr kumimoji="1" lang="en-US" altLang="ja-JP" sz="1300">
              <a:latin typeface="ＭＳ ゴシック"/>
              <a:ea typeface="ＭＳ ゴシック"/>
            </a:rPr>
            <a:t>14</a:t>
          </a:r>
          <a:r>
            <a:rPr kumimoji="1" lang="ja-JP" altLang="en-US" sz="1300">
              <a:latin typeface="ＭＳ ゴシック"/>
              <a:ea typeface="ＭＳ ゴシック"/>
            </a:rPr>
            <a:t>百万円の減額となったほか、算入公債費等の増加（＋</a:t>
          </a:r>
          <a:r>
            <a:rPr kumimoji="1" lang="en-US" altLang="ja-JP" sz="1300">
              <a:latin typeface="ＭＳ ゴシック"/>
              <a:ea typeface="ＭＳ ゴシック"/>
            </a:rPr>
            <a:t>73</a:t>
          </a:r>
          <a:r>
            <a:rPr kumimoji="1" lang="ja-JP" altLang="en-US" sz="1300">
              <a:latin typeface="ＭＳ ゴシック"/>
              <a:ea typeface="ＭＳ ゴシック"/>
            </a:rPr>
            <a:t>百万円）により、分子全体で前年度から</a:t>
          </a:r>
          <a:r>
            <a:rPr kumimoji="1" lang="en-US" altLang="ja-JP" sz="1300">
              <a:latin typeface="ＭＳ ゴシック"/>
              <a:ea typeface="ＭＳ ゴシック"/>
            </a:rPr>
            <a:t>82</a:t>
          </a:r>
          <a:r>
            <a:rPr kumimoji="1" lang="ja-JP" altLang="en-US" sz="1300">
              <a:latin typeface="ＭＳ ゴシック"/>
              <a:ea typeface="ＭＳ ゴシック"/>
            </a:rPr>
            <a:t>百万円の改善となった。</a:t>
          </a:r>
          <a:endParaRPr kumimoji="1" lang="en-US" altLang="ja-JP" sz="1300">
            <a:latin typeface="ＭＳ ゴシック"/>
            <a:ea typeface="ＭＳ ゴシック"/>
          </a:endParaRPr>
        </a:p>
        <a:p>
          <a:r>
            <a:rPr kumimoji="1" lang="ja-JP" altLang="en-US" sz="1300">
              <a:latin typeface="ＭＳ ゴシック"/>
              <a:ea typeface="ＭＳ ゴシック"/>
            </a:rPr>
            <a:t>　一方で、令和</a:t>
          </a:r>
          <a:r>
            <a:rPr kumimoji="1" lang="en-US" altLang="ja-JP" sz="1300">
              <a:latin typeface="ＭＳ ゴシック"/>
              <a:ea typeface="ＭＳ ゴシック"/>
            </a:rPr>
            <a:t>2</a:t>
          </a:r>
          <a:r>
            <a:rPr kumimoji="1" lang="ja-JP" altLang="en-US" sz="1300">
              <a:latin typeface="ＭＳ ゴシック"/>
              <a:ea typeface="ＭＳ ゴシック"/>
            </a:rPr>
            <a:t>～</a:t>
          </a:r>
          <a:r>
            <a:rPr kumimoji="1" lang="en-US" altLang="ja-JP" sz="1300">
              <a:latin typeface="ＭＳ ゴシック"/>
              <a:ea typeface="ＭＳ ゴシック"/>
            </a:rPr>
            <a:t>3</a:t>
          </a:r>
          <a:r>
            <a:rPr kumimoji="1" lang="ja-JP" altLang="en-US" sz="1300">
              <a:latin typeface="ＭＳ ゴシック"/>
              <a:ea typeface="ＭＳ ゴシック"/>
            </a:rPr>
            <a:t>年度で一時的に元利償還金は減少したものの、令和</a:t>
          </a:r>
          <a:r>
            <a:rPr kumimoji="1" lang="en-US" altLang="ja-JP" sz="1300">
              <a:latin typeface="ＭＳ ゴシック"/>
              <a:ea typeface="ＭＳ ゴシック"/>
            </a:rPr>
            <a:t>4</a:t>
          </a:r>
          <a:r>
            <a:rPr kumimoji="1" lang="ja-JP" altLang="en-US" sz="1300">
              <a:latin typeface="ＭＳ ゴシック"/>
              <a:ea typeface="ＭＳ ゴシック"/>
            </a:rPr>
            <a:t>年度以降は再び増加に転じ、令和</a:t>
          </a:r>
          <a:r>
            <a:rPr kumimoji="1" lang="en-US" altLang="ja-JP" sz="1300">
              <a:latin typeface="ＭＳ ゴシック"/>
              <a:ea typeface="ＭＳ ゴシック"/>
            </a:rPr>
            <a:t>6</a:t>
          </a:r>
          <a:r>
            <a:rPr kumimoji="1" lang="ja-JP" altLang="en-US" sz="1300">
              <a:latin typeface="ＭＳ ゴシック"/>
              <a:ea typeface="ＭＳ ゴシック"/>
            </a:rPr>
            <a:t>年度が償還のピークとなる見込みである。算入公債費等は来年度以降も増加を見込んでいるが、令和</a:t>
          </a:r>
          <a:r>
            <a:rPr kumimoji="1" lang="en-US" altLang="ja-JP" sz="1300">
              <a:latin typeface="ＭＳ ゴシック"/>
              <a:ea typeface="ＭＳ ゴシック"/>
            </a:rPr>
            <a:t>3</a:t>
          </a:r>
          <a:r>
            <a:rPr kumimoji="1" lang="ja-JP" altLang="en-US" sz="1300">
              <a:latin typeface="ＭＳ ゴシック"/>
              <a:ea typeface="ＭＳ ゴシック"/>
            </a:rPr>
            <a:t>年度で</a:t>
          </a:r>
          <a:r>
            <a:rPr kumimoji="1" lang="en-US" altLang="ja-JP" sz="1300">
              <a:latin typeface="ＭＳ ゴシック"/>
              <a:ea typeface="ＭＳ ゴシック"/>
            </a:rPr>
            <a:t>5</a:t>
          </a:r>
          <a:r>
            <a:rPr kumimoji="1" lang="ja-JP" altLang="en-US" sz="1300">
              <a:latin typeface="ＭＳ ゴシック"/>
              <a:ea typeface="ＭＳ ゴシック"/>
            </a:rPr>
            <a:t>年ぶりに</a:t>
          </a:r>
          <a:r>
            <a:rPr kumimoji="1" lang="en-US" altLang="ja-JP" sz="1300">
              <a:latin typeface="ＭＳ ゴシック"/>
              <a:ea typeface="ＭＳ ゴシック"/>
            </a:rPr>
            <a:t>18</a:t>
          </a:r>
          <a:r>
            <a:rPr kumimoji="1" lang="ja-JP" altLang="en-US" sz="1300">
              <a:latin typeface="ＭＳ ゴシック"/>
              <a:ea typeface="ＭＳ ゴシック"/>
            </a:rPr>
            <a:t>％を下回った実質公債費比率の再上昇が懸念されるため、繰上償還の実施により、継続した比率抑制に努める。</a:t>
          </a:r>
          <a:endParaRPr kumimoji="1" lang="en-US" altLang="ja-JP" sz="13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令和</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年度の将来負担比率の分子は、前年度から</a:t>
          </a:r>
          <a:r>
            <a:rPr kumimoji="1" lang="en-US" altLang="ja-JP" sz="1400">
              <a:solidFill>
                <a:sysClr val="windowText" lastClr="000000"/>
              </a:solidFill>
              <a:latin typeface="ＭＳ ゴシック"/>
              <a:ea typeface="ＭＳ ゴシック"/>
            </a:rPr>
            <a:t>669</a:t>
          </a:r>
          <a:r>
            <a:rPr kumimoji="1" lang="ja-JP" altLang="en-US" sz="1400">
              <a:solidFill>
                <a:sysClr val="windowText" lastClr="000000"/>
              </a:solidFill>
              <a:latin typeface="ＭＳ ゴシック"/>
              <a:ea typeface="ＭＳ ゴシック"/>
            </a:rPr>
            <a:t>百万円減額となり、平成</a:t>
          </a:r>
          <a:r>
            <a:rPr kumimoji="1" lang="en-US" altLang="ja-JP" sz="1400">
              <a:solidFill>
                <a:sysClr val="windowText" lastClr="000000"/>
              </a:solidFill>
              <a:latin typeface="ＭＳ ゴシック"/>
              <a:ea typeface="ＭＳ ゴシック"/>
            </a:rPr>
            <a:t>28</a:t>
          </a:r>
          <a:r>
            <a:rPr kumimoji="1" lang="ja-JP" altLang="en-US" sz="1400">
              <a:solidFill>
                <a:sysClr val="windowText" lastClr="000000"/>
              </a:solidFill>
              <a:latin typeface="ＭＳ ゴシック"/>
              <a:ea typeface="ＭＳ ゴシック"/>
            </a:rPr>
            <a:t>年度から</a:t>
          </a:r>
          <a:r>
            <a:rPr kumimoji="1" lang="en-US" altLang="ja-JP" sz="1400">
              <a:solidFill>
                <a:sysClr val="windowText" lastClr="000000"/>
              </a:solidFill>
              <a:latin typeface="ＭＳ ゴシック"/>
              <a:ea typeface="ＭＳ ゴシック"/>
            </a:rPr>
            <a:t>6</a:t>
          </a:r>
          <a:r>
            <a:rPr kumimoji="1" lang="ja-JP" altLang="en-US" sz="1400">
              <a:solidFill>
                <a:sysClr val="windowText" lastClr="000000"/>
              </a:solidFill>
              <a:latin typeface="ＭＳ ゴシック"/>
              <a:ea typeface="ＭＳ ゴシック"/>
            </a:rPr>
            <a:t>年連続での減少となっている。一番大きな要因は、充当可能基金の増加（対前年度比＋</a:t>
          </a:r>
          <a:r>
            <a:rPr kumimoji="1" lang="en-US" altLang="ja-JP" sz="1400">
              <a:solidFill>
                <a:sysClr val="windowText" lastClr="000000"/>
              </a:solidFill>
              <a:latin typeface="ＭＳ ゴシック"/>
              <a:ea typeface="ＭＳ ゴシック"/>
            </a:rPr>
            <a:t>546</a:t>
          </a:r>
          <a:r>
            <a:rPr kumimoji="1" lang="ja-JP" altLang="en-US" sz="1400">
              <a:solidFill>
                <a:sysClr val="windowText" lastClr="000000"/>
              </a:solidFill>
              <a:latin typeface="ＭＳ ゴシック"/>
              <a:ea typeface="ＭＳ ゴシック"/>
            </a:rPr>
            <a:t>百万円）であり、繰上償還の財源として減債基金に</a:t>
          </a:r>
          <a:r>
            <a:rPr kumimoji="1" lang="en-US" altLang="ja-JP" sz="1400">
              <a:solidFill>
                <a:sysClr val="windowText" lastClr="000000"/>
              </a:solidFill>
              <a:latin typeface="ＭＳ ゴシック"/>
              <a:ea typeface="ＭＳ ゴシック"/>
            </a:rPr>
            <a:t>200</a:t>
          </a:r>
          <a:r>
            <a:rPr kumimoji="1" lang="ja-JP" altLang="en-US" sz="1400">
              <a:solidFill>
                <a:sysClr val="windowText" lastClr="000000"/>
              </a:solidFill>
              <a:latin typeface="ＭＳ ゴシック"/>
              <a:ea typeface="ＭＳ ゴシック"/>
            </a:rPr>
            <a:t>百万円を積み立てたことや、財政調整基金、ふるさと元気基金の繰入を行わなかったことが基金の増加につながっている。</a:t>
          </a:r>
        </a:p>
        <a:p>
          <a:r>
            <a:rPr kumimoji="1" lang="ja-JP" altLang="en-US" sz="1400">
              <a:solidFill>
                <a:sysClr val="windowText" lastClr="000000"/>
              </a:solidFill>
              <a:latin typeface="ＭＳ ゴシック"/>
              <a:ea typeface="ＭＳ ゴシック"/>
            </a:rPr>
            <a:t>　公営企業債等繰入見込額では、水道事業債の残高増によって前年度から悪化（＋</a:t>
          </a:r>
          <a:r>
            <a:rPr kumimoji="1" lang="en-US" altLang="ja-JP" sz="1400">
              <a:solidFill>
                <a:sysClr val="windowText" lastClr="000000"/>
              </a:solidFill>
              <a:latin typeface="ＭＳ ゴシック"/>
              <a:ea typeface="ＭＳ ゴシック"/>
            </a:rPr>
            <a:t>49</a:t>
          </a:r>
          <a:r>
            <a:rPr kumimoji="1" lang="ja-JP" altLang="en-US" sz="1400">
              <a:solidFill>
                <a:sysClr val="windowText" lastClr="000000"/>
              </a:solidFill>
              <a:latin typeface="ＭＳ ゴシック"/>
              <a:ea typeface="ＭＳ ゴシック"/>
            </a:rPr>
            <a:t>百万円）しているものの、一般会計に係る地方債残高は減少に転じており、残高の多くは有利債に限定した借入であるため基準財政需要額算入見込額の増加も見込まれることなどから、将来負担比率の分子は来年度以降も減少傾向のまま推移していくと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高知県土佐清水市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年度は、普通交付税が地域デジタル社会推進費の創設や原資である国税の増収等により対前年度比</a:t>
          </a:r>
          <a:r>
            <a:rPr kumimoji="1" lang="en-US" altLang="ja-JP" sz="1300">
              <a:solidFill>
                <a:sysClr val="windowText" lastClr="000000"/>
              </a:solidFill>
              <a:effectLst/>
              <a:latin typeface="ＭＳ ゴシック"/>
              <a:ea typeface="ＭＳ ゴシック"/>
              <a:cs typeface="+mn-cs"/>
            </a:rPr>
            <a:t>401</a:t>
          </a:r>
          <a:r>
            <a:rPr kumimoji="1" lang="ja-JP" altLang="en-US" sz="1300">
              <a:solidFill>
                <a:sysClr val="windowText" lastClr="000000"/>
              </a:solidFill>
              <a:effectLst/>
              <a:latin typeface="ＭＳ ゴシック"/>
              <a:ea typeface="ＭＳ ゴシック"/>
              <a:cs typeface="+mn-cs"/>
            </a:rPr>
            <a:t>百万円の増となるなど、決算</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収支が大きく改善したことにより、財政調整基金、ふるさと元気基金の取崩を行わなかったため、これら</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つの基金残高が合計で</a:t>
          </a:r>
          <a:r>
            <a:rPr kumimoji="1" lang="en-US" altLang="ja-JP" sz="1300">
              <a:solidFill>
                <a:sysClr val="windowText" lastClr="000000"/>
              </a:solidFill>
              <a:effectLst/>
              <a:latin typeface="ＭＳ ゴシック"/>
              <a:ea typeface="ＭＳ ゴシック"/>
              <a:cs typeface="+mn-cs"/>
            </a:rPr>
            <a:t>286</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増加したほか、繰上償還の財源として減債基金に</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百万円を積み立てたことも増加の大きな要因となっている。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現状の財政見通しで特に令和</a:t>
          </a:r>
          <a:r>
            <a:rPr kumimoji="1" lang="en-US" altLang="ja-JP" sz="1300">
              <a:solidFill>
                <a:sysClr val="windowText" lastClr="000000"/>
              </a:solidFill>
              <a:effectLst/>
              <a:latin typeface="ＭＳ ゴシック"/>
              <a:ea typeface="ＭＳ ゴシック"/>
              <a:cs typeface="+mn-cs"/>
            </a:rPr>
            <a:t>6</a:t>
          </a:r>
          <a:r>
            <a:rPr kumimoji="1" lang="ja-JP" altLang="en-US" sz="1300">
              <a:solidFill>
                <a:sysClr val="windowText" lastClr="000000"/>
              </a:solidFill>
              <a:effectLst/>
              <a:latin typeface="ＭＳ ゴシック"/>
              <a:ea typeface="ＭＳ ゴシック"/>
              <a:cs typeface="+mn-cs"/>
            </a:rPr>
            <a:t>年度以降に財源不足が生じる見込みとなっていることから、可能な限り財政調整基金の取崩を抑制するため、</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行政改革やふるさと納税の取組強化などを推進するほか、ふるさと元気基金を中心に特定目的基金を積極的に活用していく予定である。</a:t>
          </a:r>
        </a:p>
        <a:p>
          <a:r>
            <a:rPr kumimoji="1" lang="ja-JP" altLang="en-US" sz="1300">
              <a:solidFill>
                <a:sysClr val="windowText" lastClr="000000"/>
              </a:solidFill>
              <a:effectLst/>
              <a:latin typeface="ＭＳ ゴシック"/>
              <a:ea typeface="ＭＳ ゴシック"/>
              <a:cs typeface="+mn-cs"/>
            </a:rPr>
            <a:t>　基金残高は令和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年度で大きく増加したが、令和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年度の繰上償還の実施により</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百万円を取り崩す予定となっているほか、コロナ対策事業</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の実施等による財源不足への対応として基金の活用を想定しているため、数年後には減少に転じる見込みである。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・ふるさと元気基金　　　寄附者が選択した寄附目的に沿った事業等の財源に充当</a:t>
          </a:r>
        </a:p>
        <a:p>
          <a:r>
            <a:rPr kumimoji="1" lang="ja-JP" altLang="en-US" sz="1300">
              <a:solidFill>
                <a:sysClr val="windowText" lastClr="000000"/>
              </a:solidFill>
              <a:effectLst/>
              <a:latin typeface="ＭＳ ゴシック"/>
              <a:ea typeface="ＭＳ ゴシック"/>
              <a:cs typeface="+mn-cs"/>
            </a:rPr>
            <a:t>・地域福祉基金　　　　　福祉等に関連する事業の財源に充当</a:t>
          </a:r>
        </a:p>
        <a:p>
          <a:r>
            <a:rPr kumimoji="1" lang="ja-JP" altLang="en-US" sz="1300">
              <a:solidFill>
                <a:sysClr val="windowText" lastClr="000000"/>
              </a:solidFill>
              <a:effectLst/>
              <a:latin typeface="ＭＳ ゴシック"/>
              <a:ea typeface="ＭＳ ゴシック"/>
              <a:cs typeface="+mn-cs"/>
            </a:rPr>
            <a:t>・施設等整備基金　　　　公共施設の修繕費用等の財源に充当</a:t>
          </a:r>
        </a:p>
        <a:p>
          <a:r>
            <a:rPr kumimoji="1" lang="ja-JP" altLang="en-US" sz="1300">
              <a:solidFill>
                <a:sysClr val="windowText" lastClr="000000"/>
              </a:solidFill>
              <a:effectLst/>
              <a:latin typeface="ＭＳ ゴシック"/>
              <a:ea typeface="ＭＳ ゴシック"/>
              <a:cs typeface="+mn-cs"/>
            </a:rPr>
            <a:t>・国際交流基金　　　　　郷土の偉人ジョン万次郎の功績を発信する事業や人材育成等に関連する事業等の財源に充当</a:t>
          </a:r>
        </a:p>
        <a:p>
          <a:r>
            <a:rPr kumimoji="1" lang="ja-JP" altLang="en-US" sz="1300">
              <a:solidFill>
                <a:sysClr val="windowText" lastClr="000000"/>
              </a:solidFill>
              <a:effectLst/>
              <a:latin typeface="ＭＳ ゴシック"/>
              <a:ea typeface="ＭＳ ゴシック"/>
              <a:cs typeface="+mn-cs"/>
            </a:rPr>
            <a:t>・森林環境整備促進基金　森林環境譲与税を原資として間伐や人材育成、担い手の確保、木材利用の促進、普及啓発等の財源に充当</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・ふるさと元気基金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年度は寄附額及び利子を積み立てた一方、取崩を行わなかったため、残高は</a:t>
          </a:r>
          <a:r>
            <a:rPr kumimoji="1" lang="en-US" altLang="ja-JP" sz="1300">
              <a:solidFill>
                <a:sysClr val="windowText" lastClr="000000"/>
              </a:solidFill>
              <a:effectLst/>
              <a:latin typeface="ＭＳ ゴシック"/>
              <a:ea typeface="ＭＳ ゴシック"/>
              <a:cs typeface="+mn-cs"/>
            </a:rPr>
            <a:t>206</a:t>
          </a:r>
          <a:r>
            <a:rPr kumimoji="1" lang="ja-JP" altLang="en-US" sz="1300">
              <a:solidFill>
                <a:sysClr val="windowText" lastClr="000000"/>
              </a:solidFill>
              <a:effectLst/>
              <a:latin typeface="ＭＳ ゴシック"/>
              <a:ea typeface="ＭＳ ゴシック"/>
              <a:cs typeface="+mn-cs"/>
            </a:rPr>
            <a:t>百万円の増額</a:t>
          </a:r>
        </a:p>
        <a:p>
          <a:r>
            <a:rPr kumimoji="1" lang="ja-JP" altLang="en-US" sz="1300">
              <a:solidFill>
                <a:sysClr val="windowText" lastClr="000000"/>
              </a:solidFill>
              <a:effectLst/>
              <a:latin typeface="ＭＳ ゴシック"/>
              <a:ea typeface="ＭＳ ゴシック"/>
              <a:cs typeface="+mn-cs"/>
            </a:rPr>
            <a:t>・地域福祉基金　　　　　増減なし</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・施設等整備基金　　　　増減なし</a:t>
          </a:r>
        </a:p>
        <a:p>
          <a:r>
            <a:rPr kumimoji="1" lang="ja-JP" altLang="en-US" sz="1300">
              <a:solidFill>
                <a:sysClr val="windowText" lastClr="000000"/>
              </a:solidFill>
              <a:effectLst/>
              <a:latin typeface="ＭＳ ゴシック"/>
              <a:ea typeface="ＭＳ ゴシック"/>
              <a:cs typeface="+mn-cs"/>
            </a:rPr>
            <a:t>・国際交流基金　　　　　増減なし</a:t>
          </a:r>
        </a:p>
        <a:p>
          <a:r>
            <a:rPr kumimoji="1" lang="ja-JP" altLang="en-US" sz="1300">
              <a:solidFill>
                <a:sysClr val="windowText" lastClr="000000"/>
              </a:solidFill>
              <a:effectLst/>
              <a:latin typeface="ＭＳ ゴシック"/>
              <a:ea typeface="ＭＳ ゴシック"/>
              <a:cs typeface="+mn-cs"/>
            </a:rPr>
            <a:t>・森林環境整備促進基金　森林環境譲与税と譲与税充当事業費の差額を基金に積み立てしており、令和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年度の事業実績により差額の</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百</a:t>
          </a:r>
        </a:p>
        <a:p>
          <a:r>
            <a:rPr kumimoji="1" lang="ja-JP" altLang="en-US" sz="1300">
              <a:solidFill>
                <a:sysClr val="windowText" lastClr="000000"/>
              </a:solidFill>
              <a:effectLst/>
              <a:latin typeface="ＭＳ ゴシック"/>
              <a:ea typeface="ＭＳ ゴシック"/>
              <a:cs typeface="+mn-cs"/>
            </a:rPr>
            <a:t>　　　　　　　　　　　　万円が増額となった。　　　　　　　　　　　　</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財政調整基金の取崩を抑制するためにも、国際交流基金以外の特定目的基金については、今後も目的に沿った事業の財源に充てるよう</a:t>
          </a:r>
        </a:p>
        <a:p>
          <a:r>
            <a:rPr kumimoji="1" lang="ja-JP" altLang="en-US" sz="1300">
              <a:solidFill>
                <a:sysClr val="windowText" lastClr="000000"/>
              </a:solidFill>
              <a:effectLst/>
              <a:latin typeface="ＭＳ ゴシック"/>
              <a:ea typeface="ＭＳ ゴシック"/>
              <a:cs typeface="+mn-cs"/>
            </a:rPr>
            <a:t>　積極的に活用していく。特に、ふるさと元気基金はふるさと納税の取組強化と連動して、毎年</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百万円程度を活用していく予定であ</a:t>
          </a:r>
        </a:p>
        <a:p>
          <a:r>
            <a:rPr kumimoji="1" lang="ja-JP" altLang="en-US" sz="1300">
              <a:solidFill>
                <a:sysClr val="windowText" lastClr="000000"/>
              </a:solidFill>
              <a:effectLst/>
              <a:latin typeface="ＭＳ ゴシック"/>
              <a:ea typeface="ＭＳ ゴシック"/>
              <a:cs typeface="+mn-cs"/>
            </a:rPr>
            <a:t>　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年度は、普通交付税交付額の増などにより、令和</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年度と同様、財政調整基金の取崩をせずに決算を迎えたことから、基金残高は令和</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年度実質収支額の約</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となる</a:t>
          </a:r>
          <a:r>
            <a:rPr kumimoji="1" lang="en-US" altLang="ja-JP" sz="1300">
              <a:solidFill>
                <a:sysClr val="windowText" lastClr="000000"/>
              </a:solidFill>
              <a:effectLst/>
              <a:latin typeface="ＭＳ ゴシック"/>
              <a:ea typeface="ＭＳ ゴシック"/>
              <a:cs typeface="+mn-cs"/>
            </a:rPr>
            <a:t>80</a:t>
          </a:r>
          <a:r>
            <a:rPr kumimoji="1" lang="ja-JP" altLang="en-US" sz="1300">
              <a:solidFill>
                <a:sysClr val="windowText" lastClr="000000"/>
              </a:solidFill>
              <a:effectLst/>
              <a:latin typeface="ＭＳ ゴシック"/>
              <a:ea typeface="ＭＳ ゴシック"/>
              <a:cs typeface="+mn-cs"/>
            </a:rPr>
            <a:t>百万円の増額となった。</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年度の実質収支額の約</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となる</a:t>
          </a:r>
          <a:r>
            <a:rPr kumimoji="1" lang="en-US" altLang="ja-JP" sz="1300">
              <a:solidFill>
                <a:sysClr val="windowText" lastClr="000000"/>
              </a:solidFill>
              <a:effectLst/>
              <a:latin typeface="ＭＳ ゴシック"/>
              <a:ea typeface="ＭＳ ゴシック"/>
              <a:cs typeface="+mn-cs"/>
            </a:rPr>
            <a:t>160</a:t>
          </a:r>
          <a:r>
            <a:rPr kumimoji="1" lang="ja-JP" altLang="en-US" sz="1300">
              <a:solidFill>
                <a:sysClr val="windowText" lastClr="000000"/>
              </a:solidFill>
              <a:effectLst/>
              <a:latin typeface="ＭＳ ゴシック"/>
              <a:ea typeface="ＭＳ ゴシック"/>
              <a:cs typeface="+mn-cs"/>
            </a:rPr>
            <a:t>百万円を令和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年度に積立予定であるため、今後、一時的に基金残高は増加する見込みであるが、</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現状の財政見通しでは、特に令和</a:t>
          </a:r>
          <a:r>
            <a:rPr kumimoji="1" lang="en-US" altLang="ja-JP" sz="1300">
              <a:solidFill>
                <a:sysClr val="windowText" lastClr="000000"/>
              </a:solidFill>
              <a:effectLst/>
              <a:latin typeface="ＭＳ ゴシック"/>
              <a:ea typeface="ＭＳ ゴシック"/>
              <a:cs typeface="+mn-cs"/>
            </a:rPr>
            <a:t>6</a:t>
          </a:r>
          <a:r>
            <a:rPr kumimoji="1" lang="ja-JP" altLang="en-US" sz="1300">
              <a:solidFill>
                <a:sysClr val="windowText" lastClr="000000"/>
              </a:solidFill>
              <a:effectLst/>
              <a:latin typeface="ＭＳ ゴシック"/>
              <a:ea typeface="ＭＳ ゴシック"/>
              <a:cs typeface="+mn-cs"/>
            </a:rPr>
            <a:t>年度以降、近年の防災対策関連等大型事業の集中実施によって借り入れた起債の償還が重なり、財源不足</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による財政調整基金の取崩が想定されている。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この他、コロナ禍の長期化による価格高騰やコロナ対策事業の実施等に伴う歳出の増加について、財源の不足は財政調整基金で対応する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こととなるため、数年度には基金は減少に転じる見込みである。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年度に実施を予定している繰上償還の財源として、</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百万円を積み立てたことによる増額。</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令和元年度に積み立てた</a:t>
          </a:r>
          <a:r>
            <a:rPr kumimoji="1" lang="en-US" altLang="ja-JP" sz="1300">
              <a:solidFill>
                <a:sysClr val="windowText" lastClr="000000"/>
              </a:solidFill>
              <a:effectLst/>
              <a:latin typeface="ＭＳ ゴシック"/>
              <a:ea typeface="ＭＳ ゴシック"/>
              <a:cs typeface="+mn-cs"/>
            </a:rPr>
            <a:t>61</a:t>
          </a:r>
          <a:r>
            <a:rPr kumimoji="1" lang="ja-JP" altLang="en-US" sz="1300">
              <a:solidFill>
                <a:sysClr val="windowText" lastClr="000000"/>
              </a:solidFill>
              <a:effectLst/>
              <a:latin typeface="ＭＳ ゴシック"/>
              <a:ea typeface="ＭＳ ゴシック"/>
              <a:cs typeface="+mn-cs"/>
            </a:rPr>
            <a:t>百万円は、事業の財源として充当した起債の後年度元利償還に充当するために県交付金が原資となっており、</a:t>
          </a:r>
        </a:p>
        <a:p>
          <a:r>
            <a:rPr kumimoji="1" lang="ja-JP" altLang="en-US" sz="1300">
              <a:solidFill>
                <a:sysClr val="windowText" lastClr="000000"/>
              </a:solidFill>
              <a:effectLst/>
              <a:latin typeface="ＭＳ ゴシック"/>
              <a:ea typeface="ＭＳ ゴシック"/>
              <a:cs typeface="+mn-cs"/>
            </a:rPr>
            <a:t>　当該事業の元金償還が開始される令和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年度から取り崩す予定としている。</a:t>
          </a:r>
        </a:p>
        <a:p>
          <a:r>
            <a:rPr kumimoji="1" lang="ja-JP" altLang="en-US" sz="1300">
              <a:solidFill>
                <a:sysClr val="windowText" lastClr="000000"/>
              </a:solidFill>
              <a:effectLst/>
              <a:latin typeface="ＭＳ ゴシック"/>
              <a:ea typeface="ＭＳ ゴシック"/>
              <a:cs typeface="+mn-cs"/>
            </a:rPr>
            <a:t>　また、実質公債費比率の抑制を図ることを目的として、令和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年度に繰上償還の実施を予定しており、令和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年度に積み立てた</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を財源として活用するため、数年後の残高は</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百万円程度となる見込み。</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12,603
12,539
266.34
11,539,180
11,165,534
310,695
5,662,711
15,228,450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小・中学校や保育所、公民館といった施設については、平成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から集中的に移転改築等を実施したため、有形固定資産減価償却率の上昇を抑える要因となっており、類似団体や全国平均と比較しても大きな差はない状態で推移している。しかし、比較的新しい施設についても減価償却が進んでおり、また、依然として老朽化が進んでいる施設が多いため比率は微増の傾向にあり、今後も緩やかに上昇する見込みである。令和３年度については、防災行政無線の新設や、水産加工施設の新設等により、償却率は若干減少してい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82" name="有形固定資産減価償却率該当値テキスト"/>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151236</xdr:rowOff>
    </xdr:from>
    <xdr:to>
      <xdr:col>19</xdr:col>
      <xdr:colOff>187325</xdr:colOff>
      <xdr:row>31</xdr:row>
      <xdr:rowOff>81386</xdr:rowOff>
    </xdr:to>
    <xdr:sp macro="" textlink="">
      <xdr:nvSpPr>
        <xdr:cNvPr id="83" name="楕円 82"/>
        <xdr:cNvSpPr/>
      </xdr:nvSpPr>
      <xdr:spPr>
        <a:xfrm>
          <a:off x="4000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30586</xdr:rowOff>
    </xdr:to>
    <xdr:cxnSp macro="">
      <xdr:nvCxnSpPr>
        <xdr:cNvPr id="84" name="直線コネクタ 83"/>
        <xdr:cNvCxnSpPr/>
      </xdr:nvCxnSpPr>
      <xdr:spPr>
        <a:xfrm flipV="1">
          <a:off x="4051300" y="6104467"/>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5" name="楕円 84"/>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30586</xdr:rowOff>
    </xdr:to>
    <xdr:cxnSp macro="">
      <xdr:nvCxnSpPr>
        <xdr:cNvPr id="86" name="直線コネクタ 85"/>
        <xdr:cNvCxnSpPr/>
      </xdr:nvCxnSpPr>
      <xdr:spPr>
        <a:xfrm>
          <a:off x="3289300" y="6093672"/>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7197</xdr:rowOff>
    </xdr:to>
    <xdr:cxnSp macro="">
      <xdr:nvCxnSpPr>
        <xdr:cNvPr id="88" name="直線コネクタ 87"/>
        <xdr:cNvCxnSpPr/>
      </xdr:nvCxnSpPr>
      <xdr:spPr>
        <a:xfrm>
          <a:off x="2527300" y="606488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149860</xdr:rowOff>
    </xdr:to>
    <xdr:cxnSp macro="">
      <xdr:nvCxnSpPr>
        <xdr:cNvPr id="90" name="直線コネクタ 89"/>
        <xdr:cNvCxnSpPr/>
      </xdr:nvCxnSpPr>
      <xdr:spPr>
        <a:xfrm>
          <a:off x="1765300" y="604689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72513</xdr:rowOff>
    </xdr:from>
    <xdr:ext cx="405111" cy="259045"/>
    <xdr:sp macro="" textlink="">
      <xdr:nvSpPr>
        <xdr:cNvPr id="95" name="n_1mainValue有形固定資産減価償却率"/>
        <xdr:cNvSpPr txBox="1"/>
      </xdr:nvSpPr>
      <xdr:spPr>
        <a:xfrm>
          <a:off x="38360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6" name="n_2mainValue有形固定資産減価償却率"/>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900">
              <a:solidFill>
                <a:schemeClr val="dk1"/>
              </a:solidFill>
              <a:effectLst/>
              <a:latin typeface="+mn-lt"/>
              <a:ea typeface="+mn-ea"/>
              <a:cs typeface="+mn-cs"/>
            </a:rPr>
            <a:t>ふるさと納税寄附額の増による基金の増加や、有利債に限定した起債発行による基準財政需要額算入見込額の増加によって、前年度から充当可能財源が増額した結果、比率の分子が減少し、債務償還比率は年々改善傾向にある。また、令和３年度は交付税の追加交付等により、全国的に大幅に比率の改善がみられる。</a:t>
          </a:r>
          <a:endParaRPr lang="ja-JP" altLang="ja-JP" sz="900">
            <a:effectLst/>
          </a:endParaRPr>
        </a:p>
        <a:p>
          <a:r>
            <a:rPr kumimoji="1" lang="ja-JP" altLang="ja-JP" sz="900">
              <a:solidFill>
                <a:schemeClr val="dk1"/>
              </a:solidFill>
              <a:effectLst/>
              <a:latin typeface="+mn-lt"/>
              <a:ea typeface="+mn-ea"/>
              <a:cs typeface="+mn-cs"/>
            </a:rPr>
            <a:t>類似団体平均との差も縮小しており、数値は改善傾向にあるものの、地方債現在高の高止まりが今後も数年間想定されるため、平均を上回る状況は当分の間続くと見込まれる。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80899</xdr:rowOff>
    </xdr:from>
    <xdr:to>
      <xdr:col>76</xdr:col>
      <xdr:colOff>73025</xdr:colOff>
      <xdr:row>32</xdr:row>
      <xdr:rowOff>11049</xdr:rowOff>
    </xdr:to>
    <xdr:sp macro="" textlink="">
      <xdr:nvSpPr>
        <xdr:cNvPr id="145" name="楕円 144"/>
        <xdr:cNvSpPr/>
      </xdr:nvSpPr>
      <xdr:spPr>
        <a:xfrm>
          <a:off x="1474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59326</xdr:rowOff>
    </xdr:from>
    <xdr:ext cx="469744" cy="259045"/>
    <xdr:sp macro="" textlink="">
      <xdr:nvSpPr>
        <xdr:cNvPr id="146" name="債務償還比率該当値テキスト"/>
        <xdr:cNvSpPr txBox="1"/>
      </xdr:nvSpPr>
      <xdr:spPr>
        <a:xfrm>
          <a:off x="1484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28384</xdr:rowOff>
    </xdr:from>
    <xdr:to>
      <xdr:col>72</xdr:col>
      <xdr:colOff>123825</xdr:colOff>
      <xdr:row>33</xdr:row>
      <xdr:rowOff>129984</xdr:rowOff>
    </xdr:to>
    <xdr:sp macro="" textlink="">
      <xdr:nvSpPr>
        <xdr:cNvPr id="147" name="楕円 146"/>
        <xdr:cNvSpPr/>
      </xdr:nvSpPr>
      <xdr:spPr>
        <a:xfrm>
          <a:off x="14033500" y="6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131699</xdr:rowOff>
    </xdr:from>
    <xdr:to>
      <xdr:col>76</xdr:col>
      <xdr:colOff>22225</xdr:colOff>
      <xdr:row>33</xdr:row>
      <xdr:rowOff>79184</xdr:rowOff>
    </xdr:to>
    <xdr:cxnSp macro="">
      <xdr:nvCxnSpPr>
        <xdr:cNvPr id="148" name="直線コネクタ 147"/>
        <xdr:cNvCxnSpPr/>
      </xdr:nvCxnSpPr>
      <xdr:spPr>
        <a:xfrm flipV="1">
          <a:off x="14084300" y="6218174"/>
          <a:ext cx="711200" cy="2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66630</xdr:rowOff>
    </xdr:from>
    <xdr:to>
      <xdr:col>68</xdr:col>
      <xdr:colOff>123825</xdr:colOff>
      <xdr:row>33</xdr:row>
      <xdr:rowOff>168230</xdr:rowOff>
    </xdr:to>
    <xdr:sp macro="" textlink="">
      <xdr:nvSpPr>
        <xdr:cNvPr id="149" name="楕円 148"/>
        <xdr:cNvSpPr/>
      </xdr:nvSpPr>
      <xdr:spPr>
        <a:xfrm>
          <a:off x="13271500" y="64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79184</xdr:rowOff>
    </xdr:from>
    <xdr:to>
      <xdr:col>72</xdr:col>
      <xdr:colOff>73025</xdr:colOff>
      <xdr:row>33</xdr:row>
      <xdr:rowOff>117429</xdr:rowOff>
    </xdr:to>
    <xdr:cxnSp macro="">
      <xdr:nvCxnSpPr>
        <xdr:cNvPr id="150" name="直線コネクタ 149"/>
        <xdr:cNvCxnSpPr/>
      </xdr:nvCxnSpPr>
      <xdr:spPr>
        <a:xfrm flipV="1">
          <a:off x="13322300" y="6508559"/>
          <a:ext cx="762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82241</xdr:rowOff>
    </xdr:from>
    <xdr:to>
      <xdr:col>64</xdr:col>
      <xdr:colOff>123825</xdr:colOff>
      <xdr:row>35</xdr:row>
      <xdr:rowOff>12391</xdr:rowOff>
    </xdr:to>
    <xdr:sp macro="" textlink="">
      <xdr:nvSpPr>
        <xdr:cNvPr id="151" name="楕円 150"/>
        <xdr:cNvSpPr/>
      </xdr:nvSpPr>
      <xdr:spPr>
        <a:xfrm>
          <a:off x="12509500" y="66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117429</xdr:rowOff>
    </xdr:from>
    <xdr:to>
      <xdr:col>68</xdr:col>
      <xdr:colOff>73025</xdr:colOff>
      <xdr:row>34</xdr:row>
      <xdr:rowOff>133041</xdr:rowOff>
    </xdr:to>
    <xdr:cxnSp macro="">
      <xdr:nvCxnSpPr>
        <xdr:cNvPr id="152" name="直線コネクタ 151"/>
        <xdr:cNvCxnSpPr/>
      </xdr:nvCxnSpPr>
      <xdr:spPr>
        <a:xfrm flipV="1">
          <a:off x="12560300" y="6546804"/>
          <a:ext cx="762000" cy="18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38753</xdr:rowOff>
    </xdr:from>
    <xdr:to>
      <xdr:col>60</xdr:col>
      <xdr:colOff>123825</xdr:colOff>
      <xdr:row>34</xdr:row>
      <xdr:rowOff>140353</xdr:rowOff>
    </xdr:to>
    <xdr:sp macro="" textlink="">
      <xdr:nvSpPr>
        <xdr:cNvPr id="153" name="楕円 152"/>
        <xdr:cNvSpPr/>
      </xdr:nvSpPr>
      <xdr:spPr>
        <a:xfrm>
          <a:off x="11747500" y="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89553</xdr:rowOff>
    </xdr:from>
    <xdr:to>
      <xdr:col>64</xdr:col>
      <xdr:colOff>73025</xdr:colOff>
      <xdr:row>34</xdr:row>
      <xdr:rowOff>133041</xdr:rowOff>
    </xdr:to>
    <xdr:cxnSp macro="">
      <xdr:nvCxnSpPr>
        <xdr:cNvPr id="154" name="直線コネクタ 153"/>
        <xdr:cNvCxnSpPr/>
      </xdr:nvCxnSpPr>
      <xdr:spPr>
        <a:xfrm>
          <a:off x="11798300" y="6690378"/>
          <a:ext cx="762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121111</xdr:rowOff>
    </xdr:from>
    <xdr:ext cx="469744" cy="259045"/>
    <xdr:sp macro="" textlink="">
      <xdr:nvSpPr>
        <xdr:cNvPr id="159" name="n_1mainValue債務償還比率"/>
        <xdr:cNvSpPr txBox="1"/>
      </xdr:nvSpPr>
      <xdr:spPr>
        <a:xfrm>
          <a:off x="13836727" y="65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159356</xdr:rowOff>
    </xdr:from>
    <xdr:ext cx="469744" cy="259045"/>
    <xdr:sp macro="" textlink="">
      <xdr:nvSpPr>
        <xdr:cNvPr id="160" name="n_2mainValue債務償還比率"/>
        <xdr:cNvSpPr txBox="1"/>
      </xdr:nvSpPr>
      <xdr:spPr>
        <a:xfrm>
          <a:off x="13087427" y="658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3518</xdr:rowOff>
    </xdr:from>
    <xdr:ext cx="469744" cy="259045"/>
    <xdr:sp macro="" textlink="">
      <xdr:nvSpPr>
        <xdr:cNvPr id="161" name="n_3mainValue債務償還比率"/>
        <xdr:cNvSpPr txBox="1"/>
      </xdr:nvSpPr>
      <xdr:spPr>
        <a:xfrm>
          <a:off x="12325427" y="677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131480</xdr:rowOff>
    </xdr:from>
    <xdr:ext cx="469744" cy="259045"/>
    <xdr:sp macro="" textlink="">
      <xdr:nvSpPr>
        <xdr:cNvPr id="162" name="n_4mainValue債務償還比率"/>
        <xdr:cNvSpPr txBox="1"/>
      </xdr:nvSpPr>
      <xdr:spPr>
        <a:xfrm>
          <a:off x="11563427" y="673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12,603
12,539
266.34
11,539,180
11,165,534
310,695
5,662,711
15,228,450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104775</xdr:rowOff>
    </xdr:to>
    <xdr:cxnSp macro="">
      <xdr:nvCxnSpPr>
        <xdr:cNvPr id="76" name="直線コネクタ 75"/>
        <xdr:cNvCxnSpPr/>
      </xdr:nvCxnSpPr>
      <xdr:spPr>
        <a:xfrm>
          <a:off x="3797300" y="65551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40005</xdr:rowOff>
    </xdr:to>
    <xdr:cxnSp macro="">
      <xdr:nvCxnSpPr>
        <xdr:cNvPr id="78" name="直線コネクタ 77"/>
        <xdr:cNvCxnSpPr/>
      </xdr:nvCxnSpPr>
      <xdr:spPr>
        <a:xfrm>
          <a:off x="2908300" y="6528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13335</xdr:rowOff>
    </xdr:to>
    <xdr:cxnSp macro="">
      <xdr:nvCxnSpPr>
        <xdr:cNvPr id="80" name="直線コネクタ 79"/>
        <xdr:cNvCxnSpPr/>
      </xdr:nvCxnSpPr>
      <xdr:spPr>
        <a:xfrm>
          <a:off x="2019300" y="6499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156210</xdr:rowOff>
    </xdr:to>
    <xdr:cxnSp macro="">
      <xdr:nvCxnSpPr>
        <xdr:cNvPr id="82" name="直線コネクタ 81"/>
        <xdr:cNvCxnSpPr/>
      </xdr:nvCxnSpPr>
      <xdr:spPr>
        <a:xfrm>
          <a:off x="1130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9" name="n_3main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21607</xdr:rowOff>
    </xdr:from>
    <xdr:ext cx="405111" cy="259045"/>
    <xdr:sp macro="" textlink="">
      <xdr:nvSpPr>
        <xdr:cNvPr id="90" name="n_4mainValue【道路】&#10;有形固定資産減価償却率"/>
        <xdr:cNvSpPr txBox="1"/>
      </xdr:nvSpPr>
      <xdr:spPr>
        <a:xfrm>
          <a:off x="927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115990</xdr:rowOff>
    </xdr:from>
    <xdr:to>
      <xdr:col>55</xdr:col>
      <xdr:colOff>50800</xdr:colOff>
      <xdr:row>40</xdr:row>
      <xdr:rowOff>46140</xdr:rowOff>
    </xdr:to>
    <xdr:sp macro="" textlink="">
      <xdr:nvSpPr>
        <xdr:cNvPr id="128" name="楕円 127"/>
        <xdr:cNvSpPr/>
      </xdr:nvSpPr>
      <xdr:spPr>
        <a:xfrm>
          <a:off x="10426700" y="6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138867</xdr:rowOff>
    </xdr:from>
    <xdr:ext cx="534377" cy="259045"/>
    <xdr:sp macro="" textlink="">
      <xdr:nvSpPr>
        <xdr:cNvPr id="129" name="【道路】&#10;一人当たり延長該当値テキスト"/>
        <xdr:cNvSpPr txBox="1"/>
      </xdr:nvSpPr>
      <xdr:spPr>
        <a:xfrm>
          <a:off x="10515600" y="66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123991</xdr:rowOff>
    </xdr:from>
    <xdr:to>
      <xdr:col>50</xdr:col>
      <xdr:colOff>165100</xdr:colOff>
      <xdr:row>40</xdr:row>
      <xdr:rowOff>54141</xdr:rowOff>
    </xdr:to>
    <xdr:sp macro="" textlink="">
      <xdr:nvSpPr>
        <xdr:cNvPr id="130" name="楕円 129"/>
        <xdr:cNvSpPr/>
      </xdr:nvSpPr>
      <xdr:spPr>
        <a:xfrm>
          <a:off x="9588500" y="68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166790</xdr:rowOff>
    </xdr:from>
    <xdr:to>
      <xdr:col>55</xdr:col>
      <xdr:colOff>0</xdr:colOff>
      <xdr:row>40</xdr:row>
      <xdr:rowOff>3341</xdr:rowOff>
    </xdr:to>
    <xdr:cxnSp macro="">
      <xdr:nvCxnSpPr>
        <xdr:cNvPr id="131" name="直線コネクタ 130"/>
        <xdr:cNvCxnSpPr/>
      </xdr:nvCxnSpPr>
      <xdr:spPr>
        <a:xfrm flipV="1">
          <a:off x="9639300" y="685334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134543</xdr:rowOff>
    </xdr:from>
    <xdr:to>
      <xdr:col>46</xdr:col>
      <xdr:colOff>38100</xdr:colOff>
      <xdr:row>40</xdr:row>
      <xdr:rowOff>64693</xdr:rowOff>
    </xdr:to>
    <xdr:sp macro="" textlink="">
      <xdr:nvSpPr>
        <xdr:cNvPr id="132" name="楕円 131"/>
        <xdr:cNvSpPr/>
      </xdr:nvSpPr>
      <xdr:spPr>
        <a:xfrm>
          <a:off x="8699500" y="6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3341</xdr:rowOff>
    </xdr:from>
    <xdr:to>
      <xdr:col>50</xdr:col>
      <xdr:colOff>114300</xdr:colOff>
      <xdr:row>40</xdr:row>
      <xdr:rowOff>13893</xdr:rowOff>
    </xdr:to>
    <xdr:cxnSp macro="">
      <xdr:nvCxnSpPr>
        <xdr:cNvPr id="133" name="直線コネクタ 132"/>
        <xdr:cNvCxnSpPr/>
      </xdr:nvCxnSpPr>
      <xdr:spPr>
        <a:xfrm flipV="1">
          <a:off x="8750300" y="6861341"/>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151304</xdr:rowOff>
    </xdr:from>
    <xdr:to>
      <xdr:col>41</xdr:col>
      <xdr:colOff>101600</xdr:colOff>
      <xdr:row>40</xdr:row>
      <xdr:rowOff>81454</xdr:rowOff>
    </xdr:to>
    <xdr:sp macro="" textlink="">
      <xdr:nvSpPr>
        <xdr:cNvPr id="134" name="楕円 133"/>
        <xdr:cNvSpPr/>
      </xdr:nvSpPr>
      <xdr:spPr>
        <a:xfrm>
          <a:off x="7810500" y="68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13893</xdr:rowOff>
    </xdr:from>
    <xdr:to>
      <xdr:col>45</xdr:col>
      <xdr:colOff>177800</xdr:colOff>
      <xdr:row>40</xdr:row>
      <xdr:rowOff>30654</xdr:rowOff>
    </xdr:to>
    <xdr:cxnSp macro="">
      <xdr:nvCxnSpPr>
        <xdr:cNvPr id="135" name="直線コネクタ 134"/>
        <xdr:cNvCxnSpPr/>
      </xdr:nvCxnSpPr>
      <xdr:spPr>
        <a:xfrm flipV="1">
          <a:off x="7861300" y="6871893"/>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147500</xdr:rowOff>
    </xdr:from>
    <xdr:to>
      <xdr:col>36</xdr:col>
      <xdr:colOff>165100</xdr:colOff>
      <xdr:row>40</xdr:row>
      <xdr:rowOff>77650</xdr:rowOff>
    </xdr:to>
    <xdr:sp macro="" textlink="">
      <xdr:nvSpPr>
        <xdr:cNvPr id="136" name="楕円 135"/>
        <xdr:cNvSpPr/>
      </xdr:nvSpPr>
      <xdr:spPr>
        <a:xfrm>
          <a:off x="6921500" y="68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26850</xdr:rowOff>
    </xdr:from>
    <xdr:to>
      <xdr:col>41</xdr:col>
      <xdr:colOff>50800</xdr:colOff>
      <xdr:row>40</xdr:row>
      <xdr:rowOff>30654</xdr:rowOff>
    </xdr:to>
    <xdr:cxnSp macro="">
      <xdr:nvCxnSpPr>
        <xdr:cNvPr id="137" name="直線コネクタ 136"/>
        <xdr:cNvCxnSpPr/>
      </xdr:nvCxnSpPr>
      <xdr:spPr>
        <a:xfrm>
          <a:off x="6972300" y="6884850"/>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70668</xdr:rowOff>
    </xdr:from>
    <xdr:ext cx="534377" cy="259045"/>
    <xdr:sp macro="" textlink="">
      <xdr:nvSpPr>
        <xdr:cNvPr id="142" name="n_1mainValue【道路】&#10;一人当たり延長"/>
        <xdr:cNvSpPr txBox="1"/>
      </xdr:nvSpPr>
      <xdr:spPr>
        <a:xfrm>
          <a:off x="9359411" y="65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81220</xdr:rowOff>
    </xdr:from>
    <xdr:ext cx="534377" cy="259045"/>
    <xdr:sp macro="" textlink="">
      <xdr:nvSpPr>
        <xdr:cNvPr id="143" name="n_2mainValue【道路】&#10;一人当たり延長"/>
        <xdr:cNvSpPr txBox="1"/>
      </xdr:nvSpPr>
      <xdr:spPr>
        <a:xfrm>
          <a:off x="8483111" y="65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97981</xdr:rowOff>
    </xdr:from>
    <xdr:ext cx="534377" cy="259045"/>
    <xdr:sp macro="" textlink="">
      <xdr:nvSpPr>
        <xdr:cNvPr id="144" name="n_3mainValue【道路】&#10;一人当たり延長"/>
        <xdr:cNvSpPr txBox="1"/>
      </xdr:nvSpPr>
      <xdr:spPr>
        <a:xfrm>
          <a:off x="7594111" y="66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94177</xdr:rowOff>
    </xdr:from>
    <xdr:ext cx="534377" cy="259045"/>
    <xdr:sp macro="" textlink="">
      <xdr:nvSpPr>
        <xdr:cNvPr id="145" name="n_4mainValue【道路】&#10;一人当たり延長"/>
        <xdr:cNvSpPr txBox="1"/>
      </xdr:nvSpPr>
      <xdr:spPr>
        <a:xfrm>
          <a:off x="6705111" y="66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8" name="【橋りょう・トンネ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89" name="楕円 188"/>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68580</xdr:rowOff>
    </xdr:to>
    <xdr:cxnSp macro="">
      <xdr:nvCxnSpPr>
        <xdr:cNvPr id="190" name="直線コネクタ 189"/>
        <xdr:cNvCxnSpPr/>
      </xdr:nvCxnSpPr>
      <xdr:spPr>
        <a:xfrm>
          <a:off x="3797300" y="10629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1" name="楕円 190"/>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19594</xdr:rowOff>
    </xdr:to>
    <xdr:cxnSp macro="">
      <xdr:nvCxnSpPr>
        <xdr:cNvPr id="192" name="直線コネクタ 191"/>
        <xdr:cNvCxnSpPr/>
      </xdr:nvCxnSpPr>
      <xdr:spPr>
        <a:xfrm flipV="1">
          <a:off x="2908300" y="10629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3" name="楕円 192"/>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19594</xdr:rowOff>
    </xdr:to>
    <xdr:cxnSp macro="">
      <xdr:nvCxnSpPr>
        <xdr:cNvPr id="194" name="直線コネクタ 193"/>
        <xdr:cNvCxnSpPr/>
      </xdr:nvCxnSpPr>
      <xdr:spPr>
        <a:xfrm>
          <a:off x="2019300" y="106347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5" name="楕円 194"/>
        <xdr:cNvSpPr/>
      </xdr:nvSpPr>
      <xdr:spPr>
        <a:xfrm>
          <a:off x="1079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62</xdr:row>
      <xdr:rowOff>4899</xdr:rowOff>
    </xdr:to>
    <xdr:cxnSp macro="">
      <xdr:nvCxnSpPr>
        <xdr:cNvPr id="196" name="直線コネクタ 195"/>
        <xdr:cNvCxnSpPr/>
      </xdr:nvCxnSpPr>
      <xdr:spPr>
        <a:xfrm>
          <a:off x="1130300" y="106135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1" name="n_1mainValue【橋りょう・トンネ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2" name="n_2mainValue【橋りょう・トンネル】&#10;有形固定資産減価償却率"/>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3" name="n_3mainValue【橋りょう・トンネル】&#10;有形固定資産減価償却率"/>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4" name="n_4mainValue【橋りょう・トンネル】&#10;有形固定資産減価償却率"/>
        <xdr:cNvSpPr txBox="1"/>
      </xdr:nvSpPr>
      <xdr:spPr>
        <a:xfrm>
          <a:off x="927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115586</xdr:rowOff>
    </xdr:from>
    <xdr:to>
      <xdr:col>55</xdr:col>
      <xdr:colOff>50800</xdr:colOff>
      <xdr:row>62</xdr:row>
      <xdr:rowOff>45736</xdr:rowOff>
    </xdr:to>
    <xdr:sp macro="" textlink="">
      <xdr:nvSpPr>
        <xdr:cNvPr id="244" name="楕円 243"/>
        <xdr:cNvSpPr/>
      </xdr:nvSpPr>
      <xdr:spPr>
        <a:xfrm>
          <a:off x="10426700" y="10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138463</xdr:rowOff>
    </xdr:from>
    <xdr:ext cx="599010" cy="259045"/>
    <xdr:sp macro="" textlink="">
      <xdr:nvSpPr>
        <xdr:cNvPr id="245" name="【橋りょう・トンネル】&#10;一人当たり有形固定資産（償却資産）額該当値テキスト"/>
        <xdr:cNvSpPr txBox="1"/>
      </xdr:nvSpPr>
      <xdr:spPr>
        <a:xfrm>
          <a:off x="10515600" y="104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110667</xdr:rowOff>
    </xdr:from>
    <xdr:to>
      <xdr:col>50</xdr:col>
      <xdr:colOff>165100</xdr:colOff>
      <xdr:row>62</xdr:row>
      <xdr:rowOff>40817</xdr:rowOff>
    </xdr:to>
    <xdr:sp macro="" textlink="">
      <xdr:nvSpPr>
        <xdr:cNvPr id="246" name="楕円 245"/>
        <xdr:cNvSpPr/>
      </xdr:nvSpPr>
      <xdr:spPr>
        <a:xfrm>
          <a:off x="9588500" y="10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161467</xdr:rowOff>
    </xdr:from>
    <xdr:to>
      <xdr:col>55</xdr:col>
      <xdr:colOff>0</xdr:colOff>
      <xdr:row>61</xdr:row>
      <xdr:rowOff>166386</xdr:rowOff>
    </xdr:to>
    <xdr:cxnSp macro="">
      <xdr:nvCxnSpPr>
        <xdr:cNvPr id="247" name="直線コネクタ 246"/>
        <xdr:cNvCxnSpPr/>
      </xdr:nvCxnSpPr>
      <xdr:spPr>
        <a:xfrm>
          <a:off x="9639300" y="10619917"/>
          <a:ext cx="8382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136037</xdr:rowOff>
    </xdr:from>
    <xdr:to>
      <xdr:col>46</xdr:col>
      <xdr:colOff>38100</xdr:colOff>
      <xdr:row>62</xdr:row>
      <xdr:rowOff>66187</xdr:rowOff>
    </xdr:to>
    <xdr:sp macro="" textlink="">
      <xdr:nvSpPr>
        <xdr:cNvPr id="248" name="楕円 247"/>
        <xdr:cNvSpPr/>
      </xdr:nvSpPr>
      <xdr:spPr>
        <a:xfrm>
          <a:off x="8699500" y="10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161467</xdr:rowOff>
    </xdr:from>
    <xdr:to>
      <xdr:col>50</xdr:col>
      <xdr:colOff>114300</xdr:colOff>
      <xdr:row>62</xdr:row>
      <xdr:rowOff>15387</xdr:rowOff>
    </xdr:to>
    <xdr:cxnSp macro="">
      <xdr:nvCxnSpPr>
        <xdr:cNvPr id="249" name="直線コネクタ 248"/>
        <xdr:cNvCxnSpPr/>
      </xdr:nvCxnSpPr>
      <xdr:spPr>
        <a:xfrm flipV="1">
          <a:off x="8750300" y="10619917"/>
          <a:ext cx="889000" cy="2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149093</xdr:rowOff>
    </xdr:from>
    <xdr:to>
      <xdr:col>41</xdr:col>
      <xdr:colOff>101600</xdr:colOff>
      <xdr:row>62</xdr:row>
      <xdr:rowOff>79243</xdr:rowOff>
    </xdr:to>
    <xdr:sp macro="" textlink="">
      <xdr:nvSpPr>
        <xdr:cNvPr id="250" name="楕円 249"/>
        <xdr:cNvSpPr/>
      </xdr:nvSpPr>
      <xdr:spPr>
        <a:xfrm>
          <a:off x="7810500" y="10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15387</xdr:rowOff>
    </xdr:from>
    <xdr:to>
      <xdr:col>45</xdr:col>
      <xdr:colOff>177800</xdr:colOff>
      <xdr:row>62</xdr:row>
      <xdr:rowOff>28443</xdr:rowOff>
    </xdr:to>
    <xdr:cxnSp macro="">
      <xdr:nvCxnSpPr>
        <xdr:cNvPr id="251" name="直線コネクタ 250"/>
        <xdr:cNvCxnSpPr/>
      </xdr:nvCxnSpPr>
      <xdr:spPr>
        <a:xfrm flipV="1">
          <a:off x="7861300" y="1064528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158782</xdr:rowOff>
    </xdr:from>
    <xdr:to>
      <xdr:col>36</xdr:col>
      <xdr:colOff>165100</xdr:colOff>
      <xdr:row>62</xdr:row>
      <xdr:rowOff>88932</xdr:rowOff>
    </xdr:to>
    <xdr:sp macro="" textlink="">
      <xdr:nvSpPr>
        <xdr:cNvPr id="252" name="楕円 251"/>
        <xdr:cNvSpPr/>
      </xdr:nvSpPr>
      <xdr:spPr>
        <a:xfrm>
          <a:off x="6921500" y="106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28443</xdr:rowOff>
    </xdr:from>
    <xdr:to>
      <xdr:col>41</xdr:col>
      <xdr:colOff>50800</xdr:colOff>
      <xdr:row>62</xdr:row>
      <xdr:rowOff>38132</xdr:rowOff>
    </xdr:to>
    <xdr:cxnSp macro="">
      <xdr:nvCxnSpPr>
        <xdr:cNvPr id="253" name="直線コネクタ 252"/>
        <xdr:cNvCxnSpPr/>
      </xdr:nvCxnSpPr>
      <xdr:spPr>
        <a:xfrm flipV="1">
          <a:off x="6972300" y="1065834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57344</xdr:rowOff>
    </xdr:from>
    <xdr:ext cx="599010" cy="259045"/>
    <xdr:sp macro="" textlink="">
      <xdr:nvSpPr>
        <xdr:cNvPr id="258" name="n_1mainValue【橋りょう・トンネル】&#10;一人当たり有形固定資産（償却資産）額"/>
        <xdr:cNvSpPr txBox="1"/>
      </xdr:nvSpPr>
      <xdr:spPr>
        <a:xfrm>
          <a:off x="9327095" y="1034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82714</xdr:rowOff>
    </xdr:from>
    <xdr:ext cx="599010" cy="259045"/>
    <xdr:sp macro="" textlink="">
      <xdr:nvSpPr>
        <xdr:cNvPr id="259" name="n_2mainValue【橋りょう・トンネル】&#10;一人当たり有形固定資産（償却資産）額"/>
        <xdr:cNvSpPr txBox="1"/>
      </xdr:nvSpPr>
      <xdr:spPr>
        <a:xfrm>
          <a:off x="8450795" y="1036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95770</xdr:rowOff>
    </xdr:from>
    <xdr:ext cx="599010" cy="259045"/>
    <xdr:sp macro="" textlink="">
      <xdr:nvSpPr>
        <xdr:cNvPr id="260" name="n_3mainValue【橋りょう・トンネル】&#10;一人当たり有形固定資産（償却資産）額"/>
        <xdr:cNvSpPr txBox="1"/>
      </xdr:nvSpPr>
      <xdr:spPr>
        <a:xfrm>
          <a:off x="7561795" y="103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105459</xdr:rowOff>
    </xdr:from>
    <xdr:ext cx="599010" cy="259045"/>
    <xdr:sp macro="" textlink="">
      <xdr:nvSpPr>
        <xdr:cNvPr id="261" name="n_4mainValue【橋りょう・トンネル】&#10;一人当たり有形固定資産（償却資産）額"/>
        <xdr:cNvSpPr txBox="1"/>
      </xdr:nvSpPr>
      <xdr:spPr>
        <a:xfrm>
          <a:off x="6672795" y="103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2" name="楕円 301"/>
        <xdr:cNvSpPr/>
      </xdr:nvSpPr>
      <xdr:spPr>
        <a:xfrm>
          <a:off x="4584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3" name="【公営住宅】&#10;有形固定資産減価償却率該当値テキスト"/>
        <xdr:cNvSpPr txBox="1"/>
      </xdr:nvSpPr>
      <xdr:spPr>
        <a:xfrm>
          <a:off x="4673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73025</xdr:rowOff>
    </xdr:from>
    <xdr:to>
      <xdr:col>20</xdr:col>
      <xdr:colOff>38100</xdr:colOff>
      <xdr:row>85</xdr:row>
      <xdr:rowOff>3175</xdr:rowOff>
    </xdr:to>
    <xdr:sp macro="" textlink="">
      <xdr:nvSpPr>
        <xdr:cNvPr id="304" name="楕円 303"/>
        <xdr:cNvSpPr/>
      </xdr:nvSpPr>
      <xdr:spPr>
        <a:xfrm>
          <a:off x="3746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123825</xdr:rowOff>
    </xdr:from>
    <xdr:to>
      <xdr:col>24</xdr:col>
      <xdr:colOff>63500</xdr:colOff>
      <xdr:row>84</xdr:row>
      <xdr:rowOff>142875</xdr:rowOff>
    </xdr:to>
    <xdr:cxnSp macro="">
      <xdr:nvCxnSpPr>
        <xdr:cNvPr id="305" name="直線コネクタ 304"/>
        <xdr:cNvCxnSpPr/>
      </xdr:nvCxnSpPr>
      <xdr:spPr>
        <a:xfrm>
          <a:off x="3797300" y="14525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306" name="楕円 305"/>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123825</xdr:rowOff>
    </xdr:to>
    <xdr:cxnSp macro="">
      <xdr:nvCxnSpPr>
        <xdr:cNvPr id="307" name="直線コネクタ 306"/>
        <xdr:cNvCxnSpPr/>
      </xdr:nvCxnSpPr>
      <xdr:spPr>
        <a:xfrm>
          <a:off x="2908300" y="14495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308" name="楕円 307"/>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123825</xdr:rowOff>
    </xdr:to>
    <xdr:cxnSp macro="">
      <xdr:nvCxnSpPr>
        <xdr:cNvPr id="309" name="直線コネクタ 308"/>
        <xdr:cNvCxnSpPr/>
      </xdr:nvCxnSpPr>
      <xdr:spPr>
        <a:xfrm flipV="1">
          <a:off x="2019300" y="14495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10" name="楕円 309"/>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123825</xdr:rowOff>
    </xdr:to>
    <xdr:cxnSp macro="">
      <xdr:nvCxnSpPr>
        <xdr:cNvPr id="311" name="直線コネクタ 310"/>
        <xdr:cNvCxnSpPr/>
      </xdr:nvCxnSpPr>
      <xdr:spPr>
        <a:xfrm>
          <a:off x="1130300" y="144322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165752</xdr:rowOff>
    </xdr:from>
    <xdr:ext cx="405111" cy="259045"/>
    <xdr:sp macro="" textlink="">
      <xdr:nvSpPr>
        <xdr:cNvPr id="316" name="n_1mainValue【公営住宅】&#10;有形固定資産減価償却率"/>
        <xdr:cNvSpPr txBox="1"/>
      </xdr:nvSpPr>
      <xdr:spPr>
        <a:xfrm>
          <a:off x="3582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17" name="n_2mainValue【公営住宅】&#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318" name="n_3mainValue【公営住宅】&#10;有形固定資産減価償却率"/>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19" name="n_4mainValue【公営住宅】&#10;有形固定資産減価償却率"/>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80524</xdr:rowOff>
    </xdr:from>
    <xdr:to>
      <xdr:col>55</xdr:col>
      <xdr:colOff>50800</xdr:colOff>
      <xdr:row>86</xdr:row>
      <xdr:rowOff>10674</xdr:rowOff>
    </xdr:to>
    <xdr:sp macro="" textlink="">
      <xdr:nvSpPr>
        <xdr:cNvPr id="357" name="楕円 356"/>
        <xdr:cNvSpPr/>
      </xdr:nvSpPr>
      <xdr:spPr>
        <a:xfrm>
          <a:off x="10426700" y="146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39901</xdr:rowOff>
    </xdr:from>
    <xdr:ext cx="469744" cy="259045"/>
    <xdr:sp macro="" textlink="">
      <xdr:nvSpPr>
        <xdr:cNvPr id="358" name="【公営住宅】&#10;一人当たり面積該当値テキスト"/>
        <xdr:cNvSpPr txBox="1"/>
      </xdr:nvSpPr>
      <xdr:spPr>
        <a:xfrm>
          <a:off x="10515600" y="144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81575</xdr:rowOff>
    </xdr:from>
    <xdr:to>
      <xdr:col>50</xdr:col>
      <xdr:colOff>165100</xdr:colOff>
      <xdr:row>86</xdr:row>
      <xdr:rowOff>11725</xdr:rowOff>
    </xdr:to>
    <xdr:sp macro="" textlink="">
      <xdr:nvSpPr>
        <xdr:cNvPr id="359" name="楕円 358"/>
        <xdr:cNvSpPr/>
      </xdr:nvSpPr>
      <xdr:spPr>
        <a:xfrm>
          <a:off x="9588500" y="146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131324</xdr:rowOff>
    </xdr:from>
    <xdr:to>
      <xdr:col>55</xdr:col>
      <xdr:colOff>0</xdr:colOff>
      <xdr:row>85</xdr:row>
      <xdr:rowOff>132375</xdr:rowOff>
    </xdr:to>
    <xdr:cxnSp macro="">
      <xdr:nvCxnSpPr>
        <xdr:cNvPr id="360" name="直線コネクタ 359"/>
        <xdr:cNvCxnSpPr/>
      </xdr:nvCxnSpPr>
      <xdr:spPr>
        <a:xfrm flipV="1">
          <a:off x="9639300" y="14704574"/>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83677</xdr:rowOff>
    </xdr:from>
    <xdr:to>
      <xdr:col>46</xdr:col>
      <xdr:colOff>38100</xdr:colOff>
      <xdr:row>86</xdr:row>
      <xdr:rowOff>13827</xdr:rowOff>
    </xdr:to>
    <xdr:sp macro="" textlink="">
      <xdr:nvSpPr>
        <xdr:cNvPr id="361" name="楕円 360"/>
        <xdr:cNvSpPr/>
      </xdr:nvSpPr>
      <xdr:spPr>
        <a:xfrm>
          <a:off x="8699500" y="146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132375</xdr:rowOff>
    </xdr:from>
    <xdr:to>
      <xdr:col>50</xdr:col>
      <xdr:colOff>114300</xdr:colOff>
      <xdr:row>85</xdr:row>
      <xdr:rowOff>134477</xdr:rowOff>
    </xdr:to>
    <xdr:cxnSp macro="">
      <xdr:nvCxnSpPr>
        <xdr:cNvPr id="362" name="直線コネクタ 361"/>
        <xdr:cNvCxnSpPr/>
      </xdr:nvCxnSpPr>
      <xdr:spPr>
        <a:xfrm flipV="1">
          <a:off x="8750300" y="14705625"/>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85553</xdr:rowOff>
    </xdr:from>
    <xdr:to>
      <xdr:col>41</xdr:col>
      <xdr:colOff>101600</xdr:colOff>
      <xdr:row>86</xdr:row>
      <xdr:rowOff>15703</xdr:rowOff>
    </xdr:to>
    <xdr:sp macro="" textlink="">
      <xdr:nvSpPr>
        <xdr:cNvPr id="363" name="楕円 362"/>
        <xdr:cNvSpPr/>
      </xdr:nvSpPr>
      <xdr:spPr>
        <a:xfrm>
          <a:off x="7810500" y="146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134477</xdr:rowOff>
    </xdr:from>
    <xdr:to>
      <xdr:col>45</xdr:col>
      <xdr:colOff>177800</xdr:colOff>
      <xdr:row>85</xdr:row>
      <xdr:rowOff>136353</xdr:rowOff>
    </xdr:to>
    <xdr:cxnSp macro="">
      <xdr:nvCxnSpPr>
        <xdr:cNvPr id="364" name="直線コネクタ 363"/>
        <xdr:cNvCxnSpPr/>
      </xdr:nvCxnSpPr>
      <xdr:spPr>
        <a:xfrm flipV="1">
          <a:off x="7861300" y="14707727"/>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87336</xdr:rowOff>
    </xdr:from>
    <xdr:to>
      <xdr:col>36</xdr:col>
      <xdr:colOff>165100</xdr:colOff>
      <xdr:row>86</xdr:row>
      <xdr:rowOff>17486</xdr:rowOff>
    </xdr:to>
    <xdr:sp macro="" textlink="">
      <xdr:nvSpPr>
        <xdr:cNvPr id="365" name="楕円 364"/>
        <xdr:cNvSpPr/>
      </xdr:nvSpPr>
      <xdr:spPr>
        <a:xfrm>
          <a:off x="6921500" y="146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136353</xdr:rowOff>
    </xdr:from>
    <xdr:to>
      <xdr:col>41</xdr:col>
      <xdr:colOff>50800</xdr:colOff>
      <xdr:row>85</xdr:row>
      <xdr:rowOff>138136</xdr:rowOff>
    </xdr:to>
    <xdr:cxnSp macro="">
      <xdr:nvCxnSpPr>
        <xdr:cNvPr id="366" name="直線コネクタ 365"/>
        <xdr:cNvCxnSpPr/>
      </xdr:nvCxnSpPr>
      <xdr:spPr>
        <a:xfrm flipV="1">
          <a:off x="6972300" y="14709603"/>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28252</xdr:rowOff>
    </xdr:from>
    <xdr:ext cx="469744" cy="259045"/>
    <xdr:sp macro="" textlink="">
      <xdr:nvSpPr>
        <xdr:cNvPr id="371" name="n_1mainValue【公営住宅】&#10;一人当たり面積"/>
        <xdr:cNvSpPr txBox="1"/>
      </xdr:nvSpPr>
      <xdr:spPr>
        <a:xfrm>
          <a:off x="9391727" y="144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30354</xdr:rowOff>
    </xdr:from>
    <xdr:ext cx="469744" cy="259045"/>
    <xdr:sp macro="" textlink="">
      <xdr:nvSpPr>
        <xdr:cNvPr id="372" name="n_2mainValue【公営住宅】&#10;一人当たり面積"/>
        <xdr:cNvSpPr txBox="1"/>
      </xdr:nvSpPr>
      <xdr:spPr>
        <a:xfrm>
          <a:off x="8515427" y="144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32230</xdr:rowOff>
    </xdr:from>
    <xdr:ext cx="469744" cy="259045"/>
    <xdr:sp macro="" textlink="">
      <xdr:nvSpPr>
        <xdr:cNvPr id="373" name="n_3mainValue【公営住宅】&#10;一人当たり面積"/>
        <xdr:cNvSpPr txBox="1"/>
      </xdr:nvSpPr>
      <xdr:spPr>
        <a:xfrm>
          <a:off x="7626427" y="1443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34013</xdr:rowOff>
    </xdr:from>
    <xdr:ext cx="469744" cy="259045"/>
    <xdr:sp macro="" textlink="">
      <xdr:nvSpPr>
        <xdr:cNvPr id="374" name="n_4mainValue【公営住宅】&#10;一人当たり面積"/>
        <xdr:cNvSpPr txBox="1"/>
      </xdr:nvSpPr>
      <xdr:spPr>
        <a:xfrm>
          <a:off x="6737427" y="1443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14" name="楕円 413"/>
        <xdr:cNvSpPr/>
      </xdr:nvSpPr>
      <xdr:spPr>
        <a:xfrm>
          <a:off x="4584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415" name="【港湾・漁港】&#10;有形固定資産減価償却率該当値テキスト"/>
        <xdr:cNvSpPr txBox="1"/>
      </xdr:nvSpPr>
      <xdr:spPr>
        <a:xfrm>
          <a:off x="4673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16" name="楕円 415"/>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106</xdr:row>
      <xdr:rowOff>22861</xdr:rowOff>
    </xdr:to>
    <xdr:cxnSp macro="">
      <xdr:nvCxnSpPr>
        <xdr:cNvPr id="417" name="直線コネクタ 416"/>
        <xdr:cNvCxnSpPr/>
      </xdr:nvCxnSpPr>
      <xdr:spPr>
        <a:xfrm flipV="1">
          <a:off x="3797300" y="18147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111761</xdr:rowOff>
    </xdr:from>
    <xdr:to>
      <xdr:col>15</xdr:col>
      <xdr:colOff>101600</xdr:colOff>
      <xdr:row>106</xdr:row>
      <xdr:rowOff>41911</xdr:rowOff>
    </xdr:to>
    <xdr:sp macro="" textlink="">
      <xdr:nvSpPr>
        <xdr:cNvPr id="418" name="楕円 417"/>
        <xdr:cNvSpPr/>
      </xdr:nvSpPr>
      <xdr:spPr>
        <a:xfrm>
          <a:off x="2857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162561</xdr:rowOff>
    </xdr:from>
    <xdr:to>
      <xdr:col>19</xdr:col>
      <xdr:colOff>177800</xdr:colOff>
      <xdr:row>106</xdr:row>
      <xdr:rowOff>22861</xdr:rowOff>
    </xdr:to>
    <xdr:cxnSp macro="">
      <xdr:nvCxnSpPr>
        <xdr:cNvPr id="419" name="直線コネクタ 418"/>
        <xdr:cNvCxnSpPr/>
      </xdr:nvCxnSpPr>
      <xdr:spPr>
        <a:xfrm>
          <a:off x="2908300" y="181648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77470</xdr:rowOff>
    </xdr:from>
    <xdr:to>
      <xdr:col>10</xdr:col>
      <xdr:colOff>165100</xdr:colOff>
      <xdr:row>106</xdr:row>
      <xdr:rowOff>7620</xdr:rowOff>
    </xdr:to>
    <xdr:sp macro="" textlink="">
      <xdr:nvSpPr>
        <xdr:cNvPr id="420" name="楕円 419"/>
        <xdr:cNvSpPr/>
      </xdr:nvSpPr>
      <xdr:spPr>
        <a:xfrm>
          <a:off x="1968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128270</xdr:rowOff>
    </xdr:from>
    <xdr:to>
      <xdr:col>15</xdr:col>
      <xdr:colOff>50800</xdr:colOff>
      <xdr:row>105</xdr:row>
      <xdr:rowOff>162561</xdr:rowOff>
    </xdr:to>
    <xdr:cxnSp macro="">
      <xdr:nvCxnSpPr>
        <xdr:cNvPr id="421" name="直線コネクタ 420"/>
        <xdr:cNvCxnSpPr/>
      </xdr:nvCxnSpPr>
      <xdr:spPr>
        <a:xfrm>
          <a:off x="2019300" y="18130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41911</xdr:rowOff>
    </xdr:from>
    <xdr:to>
      <xdr:col>6</xdr:col>
      <xdr:colOff>38100</xdr:colOff>
      <xdr:row>105</xdr:row>
      <xdr:rowOff>143511</xdr:rowOff>
    </xdr:to>
    <xdr:sp macro="" textlink="">
      <xdr:nvSpPr>
        <xdr:cNvPr id="422" name="楕円 421"/>
        <xdr:cNvSpPr/>
      </xdr:nvSpPr>
      <xdr:spPr>
        <a:xfrm>
          <a:off x="1079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92711</xdr:rowOff>
    </xdr:from>
    <xdr:to>
      <xdr:col>10</xdr:col>
      <xdr:colOff>114300</xdr:colOff>
      <xdr:row>105</xdr:row>
      <xdr:rowOff>128270</xdr:rowOff>
    </xdr:to>
    <xdr:cxnSp macro="">
      <xdr:nvCxnSpPr>
        <xdr:cNvPr id="423" name="直線コネクタ 422"/>
        <xdr:cNvCxnSpPr/>
      </xdr:nvCxnSpPr>
      <xdr:spPr>
        <a:xfrm>
          <a:off x="1130300" y="1809496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428" name="n_1mainValue【港湾・漁港】&#10;有形固定資産減価償却率"/>
        <xdr:cNvSpPr txBox="1"/>
      </xdr:nvSpPr>
      <xdr:spPr>
        <a:xfrm>
          <a:off x="3582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33038</xdr:rowOff>
    </xdr:from>
    <xdr:ext cx="405111" cy="259045"/>
    <xdr:sp macro="" textlink="">
      <xdr:nvSpPr>
        <xdr:cNvPr id="429" name="n_2mainValue【港湾・漁港】&#10;有形固定資産減価償却率"/>
        <xdr:cNvSpPr txBox="1"/>
      </xdr:nvSpPr>
      <xdr:spPr>
        <a:xfrm>
          <a:off x="2705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170197</xdr:rowOff>
    </xdr:from>
    <xdr:ext cx="405111" cy="259045"/>
    <xdr:sp macro="" textlink="">
      <xdr:nvSpPr>
        <xdr:cNvPr id="430" name="n_3mainValue【港湾・漁港】&#10;有形固定資産減価償却率"/>
        <xdr:cNvSpPr txBox="1"/>
      </xdr:nvSpPr>
      <xdr:spPr>
        <a:xfrm>
          <a:off x="1816744" y="181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134638</xdr:rowOff>
    </xdr:from>
    <xdr:ext cx="405111" cy="259045"/>
    <xdr:sp macro="" textlink="">
      <xdr:nvSpPr>
        <xdr:cNvPr id="431" name="n_4mainValue【港湾・漁港】&#10;有形固定資産減価償却率"/>
        <xdr:cNvSpPr txBox="1"/>
      </xdr:nvSpPr>
      <xdr:spPr>
        <a:xfrm>
          <a:off x="927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42825</xdr:rowOff>
    </xdr:from>
    <xdr:to>
      <xdr:col>55</xdr:col>
      <xdr:colOff>50800</xdr:colOff>
      <xdr:row>106</xdr:row>
      <xdr:rowOff>144425</xdr:rowOff>
    </xdr:to>
    <xdr:sp macro="" textlink="">
      <xdr:nvSpPr>
        <xdr:cNvPr id="469" name="楕円 468"/>
        <xdr:cNvSpPr/>
      </xdr:nvSpPr>
      <xdr:spPr>
        <a:xfrm>
          <a:off x="10426700" y="182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65702</xdr:rowOff>
    </xdr:from>
    <xdr:ext cx="599010" cy="259045"/>
    <xdr:sp macro="" textlink="">
      <xdr:nvSpPr>
        <xdr:cNvPr id="470" name="【港湾・漁港】&#10;一人当たり有形固定資産（償却資産）額該当値テキスト"/>
        <xdr:cNvSpPr txBox="1"/>
      </xdr:nvSpPr>
      <xdr:spPr>
        <a:xfrm>
          <a:off x="10515600" y="1806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46458</xdr:rowOff>
    </xdr:from>
    <xdr:to>
      <xdr:col>50</xdr:col>
      <xdr:colOff>165100</xdr:colOff>
      <xdr:row>106</xdr:row>
      <xdr:rowOff>148058</xdr:rowOff>
    </xdr:to>
    <xdr:sp macro="" textlink="">
      <xdr:nvSpPr>
        <xdr:cNvPr id="471" name="楕円 470"/>
        <xdr:cNvSpPr/>
      </xdr:nvSpPr>
      <xdr:spPr>
        <a:xfrm>
          <a:off x="9588500" y="182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93625</xdr:rowOff>
    </xdr:from>
    <xdr:to>
      <xdr:col>55</xdr:col>
      <xdr:colOff>0</xdr:colOff>
      <xdr:row>106</xdr:row>
      <xdr:rowOff>97258</xdr:rowOff>
    </xdr:to>
    <xdr:cxnSp macro="">
      <xdr:nvCxnSpPr>
        <xdr:cNvPr id="472" name="直線コネクタ 471"/>
        <xdr:cNvCxnSpPr/>
      </xdr:nvCxnSpPr>
      <xdr:spPr>
        <a:xfrm flipV="1">
          <a:off x="9639300" y="18267325"/>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55527</xdr:rowOff>
    </xdr:from>
    <xdr:to>
      <xdr:col>46</xdr:col>
      <xdr:colOff>38100</xdr:colOff>
      <xdr:row>106</xdr:row>
      <xdr:rowOff>157127</xdr:rowOff>
    </xdr:to>
    <xdr:sp macro="" textlink="">
      <xdr:nvSpPr>
        <xdr:cNvPr id="473" name="楕円 472"/>
        <xdr:cNvSpPr/>
      </xdr:nvSpPr>
      <xdr:spPr>
        <a:xfrm>
          <a:off x="8699500" y="182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97258</xdr:rowOff>
    </xdr:from>
    <xdr:to>
      <xdr:col>50</xdr:col>
      <xdr:colOff>114300</xdr:colOff>
      <xdr:row>106</xdr:row>
      <xdr:rowOff>106327</xdr:rowOff>
    </xdr:to>
    <xdr:cxnSp macro="">
      <xdr:nvCxnSpPr>
        <xdr:cNvPr id="474" name="直線コネクタ 473"/>
        <xdr:cNvCxnSpPr/>
      </xdr:nvCxnSpPr>
      <xdr:spPr>
        <a:xfrm flipV="1">
          <a:off x="8750300" y="18270958"/>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63298</xdr:rowOff>
    </xdr:from>
    <xdr:to>
      <xdr:col>41</xdr:col>
      <xdr:colOff>101600</xdr:colOff>
      <xdr:row>106</xdr:row>
      <xdr:rowOff>164898</xdr:rowOff>
    </xdr:to>
    <xdr:sp macro="" textlink="">
      <xdr:nvSpPr>
        <xdr:cNvPr id="475" name="楕円 474"/>
        <xdr:cNvSpPr/>
      </xdr:nvSpPr>
      <xdr:spPr>
        <a:xfrm>
          <a:off x="7810500" y="182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106327</xdr:rowOff>
    </xdr:from>
    <xdr:to>
      <xdr:col>45</xdr:col>
      <xdr:colOff>177800</xdr:colOff>
      <xdr:row>106</xdr:row>
      <xdr:rowOff>114098</xdr:rowOff>
    </xdr:to>
    <xdr:cxnSp macro="">
      <xdr:nvCxnSpPr>
        <xdr:cNvPr id="476" name="直線コネクタ 475"/>
        <xdr:cNvCxnSpPr/>
      </xdr:nvCxnSpPr>
      <xdr:spPr>
        <a:xfrm flipV="1">
          <a:off x="7861300" y="1828002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70915</xdr:rowOff>
    </xdr:from>
    <xdr:to>
      <xdr:col>36</xdr:col>
      <xdr:colOff>165100</xdr:colOff>
      <xdr:row>107</xdr:row>
      <xdr:rowOff>1065</xdr:rowOff>
    </xdr:to>
    <xdr:sp macro="" textlink="">
      <xdr:nvSpPr>
        <xdr:cNvPr id="477" name="楕円 476"/>
        <xdr:cNvSpPr/>
      </xdr:nvSpPr>
      <xdr:spPr>
        <a:xfrm>
          <a:off x="6921500" y="182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114098</xdr:rowOff>
    </xdr:from>
    <xdr:to>
      <xdr:col>41</xdr:col>
      <xdr:colOff>50800</xdr:colOff>
      <xdr:row>106</xdr:row>
      <xdr:rowOff>121715</xdr:rowOff>
    </xdr:to>
    <xdr:cxnSp macro="">
      <xdr:nvCxnSpPr>
        <xdr:cNvPr id="478" name="直線コネクタ 477"/>
        <xdr:cNvCxnSpPr/>
      </xdr:nvCxnSpPr>
      <xdr:spPr>
        <a:xfrm flipV="1">
          <a:off x="6972300" y="18287798"/>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164585</xdr:rowOff>
    </xdr:from>
    <xdr:ext cx="599010" cy="259045"/>
    <xdr:sp macro="" textlink="">
      <xdr:nvSpPr>
        <xdr:cNvPr id="483" name="n_1mainValue【港湾・漁港】&#10;一人当たり有形固定資産（償却資産）額"/>
        <xdr:cNvSpPr txBox="1"/>
      </xdr:nvSpPr>
      <xdr:spPr>
        <a:xfrm>
          <a:off x="9327095" y="1799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2204</xdr:rowOff>
    </xdr:from>
    <xdr:ext cx="599010" cy="259045"/>
    <xdr:sp macro="" textlink="">
      <xdr:nvSpPr>
        <xdr:cNvPr id="484" name="n_2mainValue【港湾・漁港】&#10;一人当たり有形固定資産（償却資産）額"/>
        <xdr:cNvSpPr txBox="1"/>
      </xdr:nvSpPr>
      <xdr:spPr>
        <a:xfrm>
          <a:off x="8450795" y="1800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9975</xdr:rowOff>
    </xdr:from>
    <xdr:ext cx="599010" cy="259045"/>
    <xdr:sp macro="" textlink="">
      <xdr:nvSpPr>
        <xdr:cNvPr id="485" name="n_3mainValue【港湾・漁港】&#10;一人当たり有形固定資産（償却資産）額"/>
        <xdr:cNvSpPr txBox="1"/>
      </xdr:nvSpPr>
      <xdr:spPr>
        <a:xfrm>
          <a:off x="7561795" y="1801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17592</xdr:rowOff>
    </xdr:from>
    <xdr:ext cx="599010" cy="259045"/>
    <xdr:sp macro="" textlink="">
      <xdr:nvSpPr>
        <xdr:cNvPr id="486" name="n_4mainValue【港湾・漁港】&#10;一人当たり有形固定資産（償却資産）額"/>
        <xdr:cNvSpPr txBox="1"/>
      </xdr:nvSpPr>
      <xdr:spPr>
        <a:xfrm>
          <a:off x="6672795" y="180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107950</xdr:rowOff>
    </xdr:from>
    <xdr:to>
      <xdr:col>85</xdr:col>
      <xdr:colOff>177800</xdr:colOff>
      <xdr:row>37</xdr:row>
      <xdr:rowOff>38100</xdr:rowOff>
    </xdr:to>
    <xdr:sp macro="" textlink="">
      <xdr:nvSpPr>
        <xdr:cNvPr id="526" name="楕円 525"/>
        <xdr:cNvSpPr/>
      </xdr:nvSpPr>
      <xdr:spPr>
        <a:xfrm>
          <a:off x="16268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130827</xdr:rowOff>
    </xdr:from>
    <xdr:ext cx="405111" cy="259045"/>
    <xdr:sp macro="" textlink="">
      <xdr:nvSpPr>
        <xdr:cNvPr id="527" name="【認定こども園・幼稚園・保育所】&#10;有形固定資産減価償却率該当値テキスト"/>
        <xdr:cNvSpPr txBox="1"/>
      </xdr:nvSpPr>
      <xdr:spPr>
        <a:xfrm>
          <a:off x="16357600"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69850</xdr:rowOff>
    </xdr:from>
    <xdr:to>
      <xdr:col>81</xdr:col>
      <xdr:colOff>101600</xdr:colOff>
      <xdr:row>37</xdr:row>
      <xdr:rowOff>0</xdr:rowOff>
    </xdr:to>
    <xdr:sp macro="" textlink="">
      <xdr:nvSpPr>
        <xdr:cNvPr id="528" name="楕円 527"/>
        <xdr:cNvSpPr/>
      </xdr:nvSpPr>
      <xdr:spPr>
        <a:xfrm>
          <a:off x="15430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120650</xdr:rowOff>
    </xdr:from>
    <xdr:to>
      <xdr:col>85</xdr:col>
      <xdr:colOff>127000</xdr:colOff>
      <xdr:row>36</xdr:row>
      <xdr:rowOff>158750</xdr:rowOff>
    </xdr:to>
    <xdr:cxnSp macro="">
      <xdr:nvCxnSpPr>
        <xdr:cNvPr id="529" name="直線コネクタ 528"/>
        <xdr:cNvCxnSpPr/>
      </xdr:nvCxnSpPr>
      <xdr:spPr>
        <a:xfrm>
          <a:off x="15481300" y="6292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39370</xdr:rowOff>
    </xdr:from>
    <xdr:to>
      <xdr:col>76</xdr:col>
      <xdr:colOff>165100</xdr:colOff>
      <xdr:row>36</xdr:row>
      <xdr:rowOff>140970</xdr:rowOff>
    </xdr:to>
    <xdr:sp macro="" textlink="">
      <xdr:nvSpPr>
        <xdr:cNvPr id="530" name="楕円 529"/>
        <xdr:cNvSpPr/>
      </xdr:nvSpPr>
      <xdr:spPr>
        <a:xfrm>
          <a:off x="14541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90170</xdr:rowOff>
    </xdr:from>
    <xdr:to>
      <xdr:col>81</xdr:col>
      <xdr:colOff>50800</xdr:colOff>
      <xdr:row>36</xdr:row>
      <xdr:rowOff>120650</xdr:rowOff>
    </xdr:to>
    <xdr:cxnSp macro="">
      <xdr:nvCxnSpPr>
        <xdr:cNvPr id="531" name="直線コネクタ 530"/>
        <xdr:cNvCxnSpPr/>
      </xdr:nvCxnSpPr>
      <xdr:spPr>
        <a:xfrm>
          <a:off x="14592300" y="6262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3810</xdr:rowOff>
    </xdr:from>
    <xdr:to>
      <xdr:col>72</xdr:col>
      <xdr:colOff>38100</xdr:colOff>
      <xdr:row>36</xdr:row>
      <xdr:rowOff>105410</xdr:rowOff>
    </xdr:to>
    <xdr:sp macro="" textlink="">
      <xdr:nvSpPr>
        <xdr:cNvPr id="532" name="楕円 531"/>
        <xdr:cNvSpPr/>
      </xdr:nvSpPr>
      <xdr:spPr>
        <a:xfrm>
          <a:off x="13652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54610</xdr:rowOff>
    </xdr:from>
    <xdr:to>
      <xdr:col>76</xdr:col>
      <xdr:colOff>114300</xdr:colOff>
      <xdr:row>36</xdr:row>
      <xdr:rowOff>90170</xdr:rowOff>
    </xdr:to>
    <xdr:cxnSp macro="">
      <xdr:nvCxnSpPr>
        <xdr:cNvPr id="533" name="直線コネクタ 532"/>
        <xdr:cNvCxnSpPr/>
      </xdr:nvCxnSpPr>
      <xdr:spPr>
        <a:xfrm>
          <a:off x="13703300" y="622681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534" name="楕円 533"/>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54610</xdr:rowOff>
    </xdr:from>
    <xdr:to>
      <xdr:col>71</xdr:col>
      <xdr:colOff>177800</xdr:colOff>
      <xdr:row>37</xdr:row>
      <xdr:rowOff>0</xdr:rowOff>
    </xdr:to>
    <xdr:cxnSp macro="">
      <xdr:nvCxnSpPr>
        <xdr:cNvPr id="535" name="直線コネクタ 534"/>
        <xdr:cNvCxnSpPr/>
      </xdr:nvCxnSpPr>
      <xdr:spPr>
        <a:xfrm flipV="1">
          <a:off x="12814300" y="622681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16527</xdr:rowOff>
    </xdr:from>
    <xdr:ext cx="405111" cy="259045"/>
    <xdr:sp macro="" textlink="">
      <xdr:nvSpPr>
        <xdr:cNvPr id="540" name="n_1mainValue【認定こども園・幼稚園・保育所】&#10;有形固定資産減価償却率"/>
        <xdr:cNvSpPr txBox="1"/>
      </xdr:nvSpPr>
      <xdr:spPr>
        <a:xfrm>
          <a:off x="152660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157497</xdr:rowOff>
    </xdr:from>
    <xdr:ext cx="405111" cy="259045"/>
    <xdr:sp macro="" textlink="">
      <xdr:nvSpPr>
        <xdr:cNvPr id="541" name="n_2mainValue【認定こども園・幼稚園・保育所】&#10;有形固定資産減価償却率"/>
        <xdr:cNvSpPr txBox="1"/>
      </xdr:nvSpPr>
      <xdr:spPr>
        <a:xfrm>
          <a:off x="143897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121937</xdr:rowOff>
    </xdr:from>
    <xdr:ext cx="405111" cy="259045"/>
    <xdr:sp macro="" textlink="">
      <xdr:nvSpPr>
        <xdr:cNvPr id="542" name="n_3mainValue【認定こども園・幼稚園・保育所】&#10;有形固定資産減価償却率"/>
        <xdr:cNvSpPr txBox="1"/>
      </xdr:nvSpPr>
      <xdr:spPr>
        <a:xfrm>
          <a:off x="13500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43" name="n_4main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581" name="楕円 580"/>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582" name="【認定こども園・幼稚園・保育所】&#10;一人当たり面積該当値テキスト"/>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583" name="楕円 582"/>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41910</xdr:rowOff>
    </xdr:to>
    <xdr:cxnSp macro="">
      <xdr:nvCxnSpPr>
        <xdr:cNvPr id="584" name="直線コネクタ 583"/>
        <xdr:cNvCxnSpPr/>
      </xdr:nvCxnSpPr>
      <xdr:spPr>
        <a:xfrm flipV="1">
          <a:off x="21323300" y="6351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xdr:rowOff>
    </xdr:from>
    <xdr:to>
      <xdr:col>107</xdr:col>
      <xdr:colOff>101600</xdr:colOff>
      <xdr:row>37</xdr:row>
      <xdr:rowOff>113284</xdr:rowOff>
    </xdr:to>
    <xdr:sp macro="" textlink="">
      <xdr:nvSpPr>
        <xdr:cNvPr id="585" name="楕円 584"/>
        <xdr:cNvSpPr/>
      </xdr:nvSpPr>
      <xdr:spPr>
        <a:xfrm>
          <a:off x="20383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62484</xdr:rowOff>
    </xdr:to>
    <xdr:cxnSp macro="">
      <xdr:nvCxnSpPr>
        <xdr:cNvPr id="586" name="直線コネクタ 585"/>
        <xdr:cNvCxnSpPr/>
      </xdr:nvCxnSpPr>
      <xdr:spPr>
        <a:xfrm flipV="1">
          <a:off x="20434300" y="63855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112268</xdr:rowOff>
    </xdr:from>
    <xdr:to>
      <xdr:col>102</xdr:col>
      <xdr:colOff>165100</xdr:colOff>
      <xdr:row>37</xdr:row>
      <xdr:rowOff>42418</xdr:rowOff>
    </xdr:to>
    <xdr:sp macro="" textlink="">
      <xdr:nvSpPr>
        <xdr:cNvPr id="587" name="楕円 586"/>
        <xdr:cNvSpPr/>
      </xdr:nvSpPr>
      <xdr:spPr>
        <a:xfrm>
          <a:off x="19494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37</xdr:row>
      <xdr:rowOff>62484</xdr:rowOff>
    </xdr:to>
    <xdr:cxnSp macro="">
      <xdr:nvCxnSpPr>
        <xdr:cNvPr id="588" name="直線コネクタ 587"/>
        <xdr:cNvCxnSpPr/>
      </xdr:nvCxnSpPr>
      <xdr:spPr>
        <a:xfrm>
          <a:off x="19545300" y="633526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xdr:rowOff>
    </xdr:from>
    <xdr:to>
      <xdr:col>98</xdr:col>
      <xdr:colOff>38100</xdr:colOff>
      <xdr:row>38</xdr:row>
      <xdr:rowOff>115570</xdr:rowOff>
    </xdr:to>
    <xdr:sp macro="" textlink="">
      <xdr:nvSpPr>
        <xdr:cNvPr id="589" name="楕円 588"/>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163068</xdr:rowOff>
    </xdr:from>
    <xdr:to>
      <xdr:col>102</xdr:col>
      <xdr:colOff>114300</xdr:colOff>
      <xdr:row>38</xdr:row>
      <xdr:rowOff>64770</xdr:rowOff>
    </xdr:to>
    <xdr:cxnSp macro="">
      <xdr:nvCxnSpPr>
        <xdr:cNvPr id="590" name="直線コネクタ 589"/>
        <xdr:cNvCxnSpPr/>
      </xdr:nvCxnSpPr>
      <xdr:spPr>
        <a:xfrm flipV="1">
          <a:off x="18656300" y="6335268"/>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595"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129811</xdr:rowOff>
    </xdr:from>
    <xdr:ext cx="469744" cy="259045"/>
    <xdr:sp macro="" textlink="">
      <xdr:nvSpPr>
        <xdr:cNvPr id="596" name="n_2mainValue【認定こども園・幼稚園・保育所】&#10;一人当たり面積"/>
        <xdr:cNvSpPr txBox="1"/>
      </xdr:nvSpPr>
      <xdr:spPr>
        <a:xfrm>
          <a:off x="20199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58945</xdr:rowOff>
    </xdr:from>
    <xdr:ext cx="469744" cy="259045"/>
    <xdr:sp macro="" textlink="">
      <xdr:nvSpPr>
        <xdr:cNvPr id="597" name="n_3mainValue【認定こども園・幼稚園・保育所】&#10;一人当たり面積"/>
        <xdr:cNvSpPr txBox="1"/>
      </xdr:nvSpPr>
      <xdr:spPr>
        <a:xfrm>
          <a:off x="19310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132097</xdr:rowOff>
    </xdr:from>
    <xdr:ext cx="469744" cy="259045"/>
    <xdr:sp macro="" textlink="">
      <xdr:nvSpPr>
        <xdr:cNvPr id="598" name="n_4mainValue【認定こども園・幼稚園・保育所】&#10;一人当たり面積"/>
        <xdr:cNvSpPr txBox="1"/>
      </xdr:nvSpPr>
      <xdr:spPr>
        <a:xfrm>
          <a:off x="18421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42926</xdr:rowOff>
    </xdr:from>
    <xdr:to>
      <xdr:col>85</xdr:col>
      <xdr:colOff>177800</xdr:colOff>
      <xdr:row>57</xdr:row>
      <xdr:rowOff>144526</xdr:rowOff>
    </xdr:to>
    <xdr:sp macro="" textlink="">
      <xdr:nvSpPr>
        <xdr:cNvPr id="637" name="楕円 636"/>
        <xdr:cNvSpPr/>
      </xdr:nvSpPr>
      <xdr:spPr>
        <a:xfrm>
          <a:off x="16268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65803</xdr:rowOff>
    </xdr:from>
    <xdr:ext cx="405111" cy="259045"/>
    <xdr:sp macro="" textlink="">
      <xdr:nvSpPr>
        <xdr:cNvPr id="638" name="【学校施設】&#10;有形固定資産減価償却率該当値テキスト"/>
        <xdr:cNvSpPr txBox="1"/>
      </xdr:nvSpPr>
      <xdr:spPr>
        <a:xfrm>
          <a:off x="16357600" y="96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639" name="楕円 638"/>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93726</xdr:rowOff>
    </xdr:to>
    <xdr:cxnSp macro="">
      <xdr:nvCxnSpPr>
        <xdr:cNvPr id="640" name="直線コネクタ 639"/>
        <xdr:cNvCxnSpPr/>
      </xdr:nvCxnSpPr>
      <xdr:spPr>
        <a:xfrm>
          <a:off x="15481300" y="9797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95504</xdr:rowOff>
    </xdr:from>
    <xdr:to>
      <xdr:col>76</xdr:col>
      <xdr:colOff>165100</xdr:colOff>
      <xdr:row>57</xdr:row>
      <xdr:rowOff>25654</xdr:rowOff>
    </xdr:to>
    <xdr:sp macro="" textlink="">
      <xdr:nvSpPr>
        <xdr:cNvPr id="641" name="楕円 640"/>
        <xdr:cNvSpPr/>
      </xdr:nvSpPr>
      <xdr:spPr>
        <a:xfrm>
          <a:off x="14541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146304</xdr:rowOff>
    </xdr:from>
    <xdr:to>
      <xdr:col>81</xdr:col>
      <xdr:colOff>50800</xdr:colOff>
      <xdr:row>57</xdr:row>
      <xdr:rowOff>25146</xdr:rowOff>
    </xdr:to>
    <xdr:cxnSp macro="">
      <xdr:nvCxnSpPr>
        <xdr:cNvPr id="642" name="直線コネクタ 641"/>
        <xdr:cNvCxnSpPr/>
      </xdr:nvCxnSpPr>
      <xdr:spPr>
        <a:xfrm>
          <a:off x="14592300" y="9747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43" name="楕円 642"/>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146304</xdr:rowOff>
    </xdr:to>
    <xdr:cxnSp macro="">
      <xdr:nvCxnSpPr>
        <xdr:cNvPr id="644" name="直線コネクタ 643"/>
        <xdr:cNvCxnSpPr/>
      </xdr:nvCxnSpPr>
      <xdr:spPr>
        <a:xfrm>
          <a:off x="13703300" y="9692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159512</xdr:rowOff>
    </xdr:from>
    <xdr:to>
      <xdr:col>67</xdr:col>
      <xdr:colOff>101600</xdr:colOff>
      <xdr:row>56</xdr:row>
      <xdr:rowOff>89662</xdr:rowOff>
    </xdr:to>
    <xdr:sp macro="" textlink="">
      <xdr:nvSpPr>
        <xdr:cNvPr id="645" name="楕円 644"/>
        <xdr:cNvSpPr/>
      </xdr:nvSpPr>
      <xdr:spPr>
        <a:xfrm>
          <a:off x="12763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38862</xdr:rowOff>
    </xdr:from>
    <xdr:to>
      <xdr:col>71</xdr:col>
      <xdr:colOff>177800</xdr:colOff>
      <xdr:row>56</xdr:row>
      <xdr:rowOff>91440</xdr:rowOff>
    </xdr:to>
    <xdr:cxnSp macro="">
      <xdr:nvCxnSpPr>
        <xdr:cNvPr id="646" name="直線コネクタ 645"/>
        <xdr:cNvCxnSpPr/>
      </xdr:nvCxnSpPr>
      <xdr:spPr>
        <a:xfrm>
          <a:off x="12814300" y="96400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651" name="n_1mainValue【学校施設】&#10;有形固定資産減価償却率"/>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42181</xdr:rowOff>
    </xdr:from>
    <xdr:ext cx="405111" cy="259045"/>
    <xdr:sp macro="" textlink="">
      <xdr:nvSpPr>
        <xdr:cNvPr id="652" name="n_2mainValue【学校施設】&#10;有形固定資産減価償却率"/>
        <xdr:cNvSpPr txBox="1"/>
      </xdr:nvSpPr>
      <xdr:spPr>
        <a:xfrm>
          <a:off x="143897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53" name="n_3mainValue【学校施設】&#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106189</xdr:rowOff>
    </xdr:from>
    <xdr:ext cx="405111" cy="259045"/>
    <xdr:sp macro="" textlink="">
      <xdr:nvSpPr>
        <xdr:cNvPr id="654" name="n_4mainValue【学校施設】&#10;有形固定資産減価償却率"/>
        <xdr:cNvSpPr txBox="1"/>
      </xdr:nvSpPr>
      <xdr:spPr>
        <a:xfrm>
          <a:off x="12611744" y="936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32965</xdr:rowOff>
    </xdr:from>
    <xdr:to>
      <xdr:col>116</xdr:col>
      <xdr:colOff>114300</xdr:colOff>
      <xdr:row>60</xdr:row>
      <xdr:rowOff>134565</xdr:rowOff>
    </xdr:to>
    <xdr:sp macro="" textlink="">
      <xdr:nvSpPr>
        <xdr:cNvPr id="696" name="楕円 695"/>
        <xdr:cNvSpPr/>
      </xdr:nvSpPr>
      <xdr:spPr>
        <a:xfrm>
          <a:off x="22110700" y="10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55842</xdr:rowOff>
    </xdr:from>
    <xdr:ext cx="469744" cy="259045"/>
    <xdr:sp macro="" textlink="">
      <xdr:nvSpPr>
        <xdr:cNvPr id="697" name="【学校施設】&#10;一人当たり面積該当値テキスト"/>
        <xdr:cNvSpPr txBox="1"/>
      </xdr:nvSpPr>
      <xdr:spPr>
        <a:xfrm>
          <a:off x="22199600" y="1017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73461</xdr:rowOff>
    </xdr:from>
    <xdr:to>
      <xdr:col>112</xdr:col>
      <xdr:colOff>38100</xdr:colOff>
      <xdr:row>61</xdr:row>
      <xdr:rowOff>3611</xdr:rowOff>
    </xdr:to>
    <xdr:sp macro="" textlink="">
      <xdr:nvSpPr>
        <xdr:cNvPr id="698" name="楕円 697"/>
        <xdr:cNvSpPr/>
      </xdr:nvSpPr>
      <xdr:spPr>
        <a:xfrm>
          <a:off x="21272500" y="103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83765</xdr:rowOff>
    </xdr:from>
    <xdr:to>
      <xdr:col>116</xdr:col>
      <xdr:colOff>63500</xdr:colOff>
      <xdr:row>60</xdr:row>
      <xdr:rowOff>124261</xdr:rowOff>
    </xdr:to>
    <xdr:cxnSp macro="">
      <xdr:nvCxnSpPr>
        <xdr:cNvPr id="699" name="直線コネクタ 698"/>
        <xdr:cNvCxnSpPr/>
      </xdr:nvCxnSpPr>
      <xdr:spPr>
        <a:xfrm flipV="1">
          <a:off x="21323300" y="10370765"/>
          <a:ext cx="8382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92565</xdr:rowOff>
    </xdr:from>
    <xdr:to>
      <xdr:col>107</xdr:col>
      <xdr:colOff>101600</xdr:colOff>
      <xdr:row>61</xdr:row>
      <xdr:rowOff>22715</xdr:rowOff>
    </xdr:to>
    <xdr:sp macro="" textlink="">
      <xdr:nvSpPr>
        <xdr:cNvPr id="700" name="楕円 699"/>
        <xdr:cNvSpPr/>
      </xdr:nvSpPr>
      <xdr:spPr>
        <a:xfrm>
          <a:off x="20383500" y="103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124261</xdr:rowOff>
    </xdr:from>
    <xdr:to>
      <xdr:col>111</xdr:col>
      <xdr:colOff>177800</xdr:colOff>
      <xdr:row>60</xdr:row>
      <xdr:rowOff>143365</xdr:rowOff>
    </xdr:to>
    <xdr:cxnSp macro="">
      <xdr:nvCxnSpPr>
        <xdr:cNvPr id="701" name="直線コネクタ 700"/>
        <xdr:cNvCxnSpPr/>
      </xdr:nvCxnSpPr>
      <xdr:spPr>
        <a:xfrm flipV="1">
          <a:off x="20434300" y="10411261"/>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16311</xdr:rowOff>
    </xdr:from>
    <xdr:to>
      <xdr:col>102</xdr:col>
      <xdr:colOff>165100</xdr:colOff>
      <xdr:row>60</xdr:row>
      <xdr:rowOff>117911</xdr:rowOff>
    </xdr:to>
    <xdr:sp macro="" textlink="">
      <xdr:nvSpPr>
        <xdr:cNvPr id="702" name="楕円 701"/>
        <xdr:cNvSpPr/>
      </xdr:nvSpPr>
      <xdr:spPr>
        <a:xfrm>
          <a:off x="19494500" y="103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67111</xdr:rowOff>
    </xdr:from>
    <xdr:to>
      <xdr:col>107</xdr:col>
      <xdr:colOff>50800</xdr:colOff>
      <xdr:row>60</xdr:row>
      <xdr:rowOff>143365</xdr:rowOff>
    </xdr:to>
    <xdr:cxnSp macro="">
      <xdr:nvCxnSpPr>
        <xdr:cNvPr id="703" name="直線コネクタ 702"/>
        <xdr:cNvCxnSpPr/>
      </xdr:nvCxnSpPr>
      <xdr:spPr>
        <a:xfrm>
          <a:off x="19545300" y="10354111"/>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94687</xdr:rowOff>
    </xdr:from>
    <xdr:to>
      <xdr:col>98</xdr:col>
      <xdr:colOff>38100</xdr:colOff>
      <xdr:row>61</xdr:row>
      <xdr:rowOff>24837</xdr:rowOff>
    </xdr:to>
    <xdr:sp macro="" textlink="">
      <xdr:nvSpPr>
        <xdr:cNvPr id="704" name="楕円 703"/>
        <xdr:cNvSpPr/>
      </xdr:nvSpPr>
      <xdr:spPr>
        <a:xfrm>
          <a:off x="18605500" y="103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67111</xdr:rowOff>
    </xdr:from>
    <xdr:to>
      <xdr:col>102</xdr:col>
      <xdr:colOff>114300</xdr:colOff>
      <xdr:row>60</xdr:row>
      <xdr:rowOff>145487</xdr:rowOff>
    </xdr:to>
    <xdr:cxnSp macro="">
      <xdr:nvCxnSpPr>
        <xdr:cNvPr id="705" name="直線コネクタ 704"/>
        <xdr:cNvCxnSpPr/>
      </xdr:nvCxnSpPr>
      <xdr:spPr>
        <a:xfrm flipV="1">
          <a:off x="18656300" y="1035411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20138</xdr:rowOff>
    </xdr:from>
    <xdr:ext cx="469744" cy="259045"/>
    <xdr:sp macro="" textlink="">
      <xdr:nvSpPr>
        <xdr:cNvPr id="710" name="n_1mainValue【学校施設】&#10;一人当たり面積"/>
        <xdr:cNvSpPr txBox="1"/>
      </xdr:nvSpPr>
      <xdr:spPr>
        <a:xfrm>
          <a:off x="21075727" y="1013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39242</xdr:rowOff>
    </xdr:from>
    <xdr:ext cx="469744" cy="259045"/>
    <xdr:sp macro="" textlink="">
      <xdr:nvSpPr>
        <xdr:cNvPr id="711" name="n_2mainValue【学校施設】&#10;一人当たり面積"/>
        <xdr:cNvSpPr txBox="1"/>
      </xdr:nvSpPr>
      <xdr:spPr>
        <a:xfrm>
          <a:off x="20199427" y="101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134438</xdr:rowOff>
    </xdr:from>
    <xdr:ext cx="469744" cy="259045"/>
    <xdr:sp macro="" textlink="">
      <xdr:nvSpPr>
        <xdr:cNvPr id="712" name="n_3mainValue【学校施設】&#10;一人当たり面積"/>
        <xdr:cNvSpPr txBox="1"/>
      </xdr:nvSpPr>
      <xdr:spPr>
        <a:xfrm>
          <a:off x="19310427" y="100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41364</xdr:rowOff>
    </xdr:from>
    <xdr:ext cx="469744" cy="259045"/>
    <xdr:sp macro="" textlink="">
      <xdr:nvSpPr>
        <xdr:cNvPr id="713" name="n_4mainValue【学校施設】&#10;一人当たり面積"/>
        <xdr:cNvSpPr txBox="1"/>
      </xdr:nvSpPr>
      <xdr:spPr>
        <a:xfrm>
          <a:off x="18421427" y="1015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89263</xdr:rowOff>
    </xdr:from>
    <xdr:to>
      <xdr:col>85</xdr:col>
      <xdr:colOff>126364</xdr:colOff>
      <xdr:row>109</xdr:row>
      <xdr:rowOff>35379</xdr:rowOff>
    </xdr:to>
    <xdr:cxnSp macro="">
      <xdr:nvCxnSpPr>
        <xdr:cNvPr id="755" name="直線コネクタ 754"/>
        <xdr:cNvCxnSpPr/>
      </xdr:nvCxnSpPr>
      <xdr:spPr>
        <a:xfrm flipV="1">
          <a:off x="16318864" y="1740571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35940</xdr:rowOff>
    </xdr:from>
    <xdr:ext cx="405111" cy="259045"/>
    <xdr:sp macro="" textlink="">
      <xdr:nvSpPr>
        <xdr:cNvPr id="758" name="【公民館】&#10;有形固定資産減価償却率最大値テキスト"/>
        <xdr:cNvSpPr txBox="1"/>
      </xdr:nvSpPr>
      <xdr:spPr>
        <a:xfrm>
          <a:off x="16357600" y="1718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89263</xdr:rowOff>
    </xdr:from>
    <xdr:to>
      <xdr:col>86</xdr:col>
      <xdr:colOff>25400</xdr:colOff>
      <xdr:row>101</xdr:row>
      <xdr:rowOff>89263</xdr:rowOff>
    </xdr:to>
    <xdr:cxnSp macro="">
      <xdr:nvCxnSpPr>
        <xdr:cNvPr id="759" name="直線コネクタ 758"/>
        <xdr:cNvCxnSpPr/>
      </xdr:nvCxnSpPr>
      <xdr:spPr>
        <a:xfrm>
          <a:off x="16230600" y="1740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57711</xdr:rowOff>
    </xdr:from>
    <xdr:ext cx="405111" cy="259045"/>
    <xdr:sp macro="" textlink="">
      <xdr:nvSpPr>
        <xdr:cNvPr id="760" name="【公民館】&#10;有形固定資産減価償却率平均値テキスト"/>
        <xdr:cNvSpPr txBox="1"/>
      </xdr:nvSpPr>
      <xdr:spPr>
        <a:xfrm>
          <a:off x="16357600" y="1805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761" name="フローチャート: 判断 760"/>
        <xdr:cNvSpPr/>
      </xdr:nvSpPr>
      <xdr:spPr>
        <a:xfrm>
          <a:off x="162687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762" name="フローチャート: 判断 761"/>
        <xdr:cNvSpPr/>
      </xdr:nvSpPr>
      <xdr:spPr>
        <a:xfrm>
          <a:off x="15430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63" name="フローチャート: 判断 762"/>
        <xdr:cNvSpPr/>
      </xdr:nvSpPr>
      <xdr:spPr>
        <a:xfrm>
          <a:off x="145415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64" name="フローチャート: 判断 763"/>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765" name="フローチャート: 判断 764"/>
        <xdr:cNvSpPr/>
      </xdr:nvSpPr>
      <xdr:spPr>
        <a:xfrm>
          <a:off x="1276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71" name="楕円 770"/>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162940</xdr:rowOff>
    </xdr:from>
    <xdr:ext cx="405111" cy="259045"/>
    <xdr:sp macro="" textlink="">
      <xdr:nvSpPr>
        <xdr:cNvPr id="772" name="【公民館】&#10;有形固定資産減価償却率該当値テキスト"/>
        <xdr:cNvSpPr txBox="1"/>
      </xdr:nvSpPr>
      <xdr:spPr>
        <a:xfrm>
          <a:off x="16357600" y="1730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773" name="楕円 772"/>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94162</xdr:rowOff>
    </xdr:to>
    <xdr:cxnSp macro="">
      <xdr:nvCxnSpPr>
        <xdr:cNvPr id="774" name="直線コネクタ 773"/>
        <xdr:cNvCxnSpPr/>
      </xdr:nvCxnSpPr>
      <xdr:spPr>
        <a:xfrm>
          <a:off x="15481300" y="1735182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98879</xdr:rowOff>
    </xdr:from>
    <xdr:to>
      <xdr:col>76</xdr:col>
      <xdr:colOff>165100</xdr:colOff>
      <xdr:row>101</xdr:row>
      <xdr:rowOff>29029</xdr:rowOff>
    </xdr:to>
    <xdr:sp macro="" textlink="">
      <xdr:nvSpPr>
        <xdr:cNvPr id="775" name="楕円 774"/>
        <xdr:cNvSpPr/>
      </xdr:nvSpPr>
      <xdr:spPr>
        <a:xfrm>
          <a:off x="145415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149679</xdr:rowOff>
    </xdr:from>
    <xdr:to>
      <xdr:col>81</xdr:col>
      <xdr:colOff>50800</xdr:colOff>
      <xdr:row>101</xdr:row>
      <xdr:rowOff>35379</xdr:rowOff>
    </xdr:to>
    <xdr:cxnSp macro="">
      <xdr:nvCxnSpPr>
        <xdr:cNvPr id="776" name="直線コネクタ 775"/>
        <xdr:cNvCxnSpPr/>
      </xdr:nvCxnSpPr>
      <xdr:spPr>
        <a:xfrm>
          <a:off x="14592300" y="172946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41729</xdr:rowOff>
    </xdr:from>
    <xdr:to>
      <xdr:col>72</xdr:col>
      <xdr:colOff>38100</xdr:colOff>
      <xdr:row>100</xdr:row>
      <xdr:rowOff>143329</xdr:rowOff>
    </xdr:to>
    <xdr:sp macro="" textlink="">
      <xdr:nvSpPr>
        <xdr:cNvPr id="777" name="楕円 776"/>
        <xdr:cNvSpPr/>
      </xdr:nvSpPr>
      <xdr:spPr>
        <a:xfrm>
          <a:off x="13652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92529</xdr:rowOff>
    </xdr:from>
    <xdr:to>
      <xdr:col>76</xdr:col>
      <xdr:colOff>114300</xdr:colOff>
      <xdr:row>100</xdr:row>
      <xdr:rowOff>149679</xdr:rowOff>
    </xdr:to>
    <xdr:cxnSp macro="">
      <xdr:nvCxnSpPr>
        <xdr:cNvPr id="778" name="直線コネクタ 777"/>
        <xdr:cNvCxnSpPr/>
      </xdr:nvCxnSpPr>
      <xdr:spPr>
        <a:xfrm>
          <a:off x="13703300" y="172375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156029</xdr:rowOff>
    </xdr:from>
    <xdr:to>
      <xdr:col>67</xdr:col>
      <xdr:colOff>101600</xdr:colOff>
      <xdr:row>100</xdr:row>
      <xdr:rowOff>86179</xdr:rowOff>
    </xdr:to>
    <xdr:sp macro="" textlink="">
      <xdr:nvSpPr>
        <xdr:cNvPr id="779" name="楕円 778"/>
        <xdr:cNvSpPr/>
      </xdr:nvSpPr>
      <xdr:spPr>
        <a:xfrm>
          <a:off x="12763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35379</xdr:rowOff>
    </xdr:from>
    <xdr:to>
      <xdr:col>71</xdr:col>
      <xdr:colOff>177800</xdr:colOff>
      <xdr:row>100</xdr:row>
      <xdr:rowOff>92529</xdr:rowOff>
    </xdr:to>
    <xdr:cxnSp macro="">
      <xdr:nvCxnSpPr>
        <xdr:cNvPr id="780" name="直線コネクタ 779"/>
        <xdr:cNvCxnSpPr/>
      </xdr:nvCxnSpPr>
      <xdr:spPr>
        <a:xfrm>
          <a:off x="12814300" y="171803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20156</xdr:rowOff>
    </xdr:from>
    <xdr:ext cx="405111" cy="259045"/>
    <xdr:sp macro="" textlink="">
      <xdr:nvSpPr>
        <xdr:cNvPr id="781" name="n_1aveValue【公民館】&#10;有形固定資産減価償却率"/>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782" name="n_2aveValue【公民館】&#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783" name="n_3aveValue【公民館】&#10;有形固定資産減価償却率"/>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784" name="n_4aveValue【公民館】&#10;有形固定資産減価償却率"/>
        <xdr:cNvSpPr txBox="1"/>
      </xdr:nvSpPr>
      <xdr:spPr>
        <a:xfrm>
          <a:off x="12611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785" name="n_1mainValue【公民館】&#10;有形固定資産減価償却率"/>
        <xdr:cNvSpPr txBox="1"/>
      </xdr:nvSpPr>
      <xdr:spPr>
        <a:xfrm>
          <a:off x="15266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45556</xdr:rowOff>
    </xdr:from>
    <xdr:ext cx="405111" cy="259045"/>
    <xdr:sp macro="" textlink="">
      <xdr:nvSpPr>
        <xdr:cNvPr id="786" name="n_2mainValue【公民館】&#10;有形固定資産減価償却率"/>
        <xdr:cNvSpPr txBox="1"/>
      </xdr:nvSpPr>
      <xdr:spPr>
        <a:xfrm>
          <a:off x="14389744" y="1701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159856</xdr:rowOff>
    </xdr:from>
    <xdr:ext cx="340478" cy="259045"/>
    <xdr:sp macro="" textlink="">
      <xdr:nvSpPr>
        <xdr:cNvPr id="787" name="n_3mainValue【公民館】&#10;有形固定資産減価償却率"/>
        <xdr:cNvSpPr txBox="1"/>
      </xdr:nvSpPr>
      <xdr:spPr>
        <a:xfrm>
          <a:off x="13533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102706</xdr:rowOff>
    </xdr:from>
    <xdr:ext cx="340478" cy="259045"/>
    <xdr:sp macro="" textlink="">
      <xdr:nvSpPr>
        <xdr:cNvPr id="788" name="n_4mainValue【公民館】&#10;有形固定資産減価償却率"/>
        <xdr:cNvSpPr txBox="1"/>
      </xdr:nvSpPr>
      <xdr:spPr>
        <a:xfrm>
          <a:off x="12644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4" name="直線コネクタ 813"/>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5"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6" name="直線コネクタ 81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7"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8" name="直線コネクタ 817"/>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19"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0" name="フローチャート: 判断 819"/>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1" name="フローチャート: 判断 820"/>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2" name="フローチャート: 判断 821"/>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3" name="フローチャート: 判断 822"/>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4" name="フローチャート: 判断 823"/>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62412</xdr:rowOff>
    </xdr:from>
    <xdr:to>
      <xdr:col>116</xdr:col>
      <xdr:colOff>114300</xdr:colOff>
      <xdr:row>106</xdr:row>
      <xdr:rowOff>164012</xdr:rowOff>
    </xdr:to>
    <xdr:sp macro="" textlink="">
      <xdr:nvSpPr>
        <xdr:cNvPr id="830" name="楕円 829"/>
        <xdr:cNvSpPr/>
      </xdr:nvSpPr>
      <xdr:spPr>
        <a:xfrm>
          <a:off x="22110700" y="182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85289</xdr:rowOff>
    </xdr:from>
    <xdr:ext cx="469744" cy="259045"/>
    <xdr:sp macro="" textlink="">
      <xdr:nvSpPr>
        <xdr:cNvPr id="831" name="【公民館】&#10;一人当たり面積該当値テキスト"/>
        <xdr:cNvSpPr txBox="1"/>
      </xdr:nvSpPr>
      <xdr:spPr>
        <a:xfrm>
          <a:off x="22199600"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75474</xdr:rowOff>
    </xdr:from>
    <xdr:to>
      <xdr:col>112</xdr:col>
      <xdr:colOff>38100</xdr:colOff>
      <xdr:row>107</xdr:row>
      <xdr:rowOff>5624</xdr:rowOff>
    </xdr:to>
    <xdr:sp macro="" textlink="">
      <xdr:nvSpPr>
        <xdr:cNvPr id="832" name="楕円 831"/>
        <xdr:cNvSpPr/>
      </xdr:nvSpPr>
      <xdr:spPr>
        <a:xfrm>
          <a:off x="212725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113212</xdr:rowOff>
    </xdr:from>
    <xdr:to>
      <xdr:col>116</xdr:col>
      <xdr:colOff>63500</xdr:colOff>
      <xdr:row>106</xdr:row>
      <xdr:rowOff>126274</xdr:rowOff>
    </xdr:to>
    <xdr:cxnSp macro="">
      <xdr:nvCxnSpPr>
        <xdr:cNvPr id="833" name="直線コネクタ 832"/>
        <xdr:cNvCxnSpPr/>
      </xdr:nvCxnSpPr>
      <xdr:spPr>
        <a:xfrm flipV="1">
          <a:off x="21323300" y="182869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834" name="楕円 833"/>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126274</xdr:rowOff>
    </xdr:from>
    <xdr:to>
      <xdr:col>111</xdr:col>
      <xdr:colOff>177800</xdr:colOff>
      <xdr:row>106</xdr:row>
      <xdr:rowOff>137161</xdr:rowOff>
    </xdr:to>
    <xdr:cxnSp macro="">
      <xdr:nvCxnSpPr>
        <xdr:cNvPr id="835" name="直線コネクタ 834"/>
        <xdr:cNvCxnSpPr/>
      </xdr:nvCxnSpPr>
      <xdr:spPr>
        <a:xfrm flipV="1">
          <a:off x="20434300" y="1829997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127181</xdr:rowOff>
    </xdr:from>
    <xdr:to>
      <xdr:col>102</xdr:col>
      <xdr:colOff>165100</xdr:colOff>
      <xdr:row>106</xdr:row>
      <xdr:rowOff>57331</xdr:rowOff>
    </xdr:to>
    <xdr:sp macro="" textlink="">
      <xdr:nvSpPr>
        <xdr:cNvPr id="836" name="楕円 835"/>
        <xdr:cNvSpPr/>
      </xdr:nvSpPr>
      <xdr:spPr>
        <a:xfrm>
          <a:off x="19494500" y="181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6531</xdr:rowOff>
    </xdr:from>
    <xdr:to>
      <xdr:col>107</xdr:col>
      <xdr:colOff>50800</xdr:colOff>
      <xdr:row>106</xdr:row>
      <xdr:rowOff>137161</xdr:rowOff>
    </xdr:to>
    <xdr:cxnSp macro="">
      <xdr:nvCxnSpPr>
        <xdr:cNvPr id="837" name="直線コネクタ 836"/>
        <xdr:cNvCxnSpPr/>
      </xdr:nvCxnSpPr>
      <xdr:spPr>
        <a:xfrm>
          <a:off x="19545300" y="18180231"/>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139156</xdr:rowOff>
    </xdr:from>
    <xdr:to>
      <xdr:col>98</xdr:col>
      <xdr:colOff>38100</xdr:colOff>
      <xdr:row>106</xdr:row>
      <xdr:rowOff>69306</xdr:rowOff>
    </xdr:to>
    <xdr:sp macro="" textlink="">
      <xdr:nvSpPr>
        <xdr:cNvPr id="838" name="楕円 837"/>
        <xdr:cNvSpPr/>
      </xdr:nvSpPr>
      <xdr:spPr>
        <a:xfrm>
          <a:off x="18605500" y="181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6531</xdr:rowOff>
    </xdr:from>
    <xdr:to>
      <xdr:col>102</xdr:col>
      <xdr:colOff>114300</xdr:colOff>
      <xdr:row>106</xdr:row>
      <xdr:rowOff>18506</xdr:rowOff>
    </xdr:to>
    <xdr:cxnSp macro="">
      <xdr:nvCxnSpPr>
        <xdr:cNvPr id="839" name="直線コネクタ 838"/>
        <xdr:cNvCxnSpPr/>
      </xdr:nvCxnSpPr>
      <xdr:spPr>
        <a:xfrm flipV="1">
          <a:off x="18656300" y="1818023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0"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1"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2"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3"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22151</xdr:rowOff>
    </xdr:from>
    <xdr:ext cx="469744" cy="259045"/>
    <xdr:sp macro="" textlink="">
      <xdr:nvSpPr>
        <xdr:cNvPr id="844" name="n_1mainValue【公民館】&#10;一人当たり面積"/>
        <xdr:cNvSpPr txBox="1"/>
      </xdr:nvSpPr>
      <xdr:spPr>
        <a:xfrm>
          <a:off x="21075727"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33038</xdr:rowOff>
    </xdr:from>
    <xdr:ext cx="469744" cy="259045"/>
    <xdr:sp macro="" textlink="">
      <xdr:nvSpPr>
        <xdr:cNvPr id="845" name="n_2mainValue【公民館】&#10;一人当たり面積"/>
        <xdr:cNvSpPr txBox="1"/>
      </xdr:nvSpPr>
      <xdr:spPr>
        <a:xfrm>
          <a:off x="20199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73858</xdr:rowOff>
    </xdr:from>
    <xdr:ext cx="469744" cy="259045"/>
    <xdr:sp macro="" textlink="">
      <xdr:nvSpPr>
        <xdr:cNvPr id="846" name="n_3mainValue【公民館】&#10;一人当たり面積"/>
        <xdr:cNvSpPr txBox="1"/>
      </xdr:nvSpPr>
      <xdr:spPr>
        <a:xfrm>
          <a:off x="19310427" y="179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85833</xdr:rowOff>
    </xdr:from>
    <xdr:ext cx="469744" cy="259045"/>
    <xdr:sp macro="" textlink="">
      <xdr:nvSpPr>
        <xdr:cNvPr id="847" name="n_4mainValue【公民館】&#10;一人当たり面積"/>
        <xdr:cNvSpPr txBox="1"/>
      </xdr:nvSpPr>
      <xdr:spPr>
        <a:xfrm>
          <a:off x="18421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梁・トンネル、公営住宅、港湾・漁港については老朽化が進んでおり、類似団体と同傾向で推移しているが、比率は類似団体平均を上回っており、特に、公営住宅と漁港はその差が大きい。今後も比率は緩やかに上昇していく見込みであるが、長寿命化対策の実施等により比率上昇の抑制に努める必要がある。</a:t>
          </a:r>
          <a:endParaRPr lang="ja-JP" altLang="ja-JP" sz="1400">
            <a:effectLst/>
          </a:endParaRPr>
        </a:p>
        <a:p>
          <a:r>
            <a:rPr kumimoji="1" lang="ja-JP" altLang="ja-JP" sz="1100">
              <a:solidFill>
                <a:schemeClr val="dk1"/>
              </a:solidFill>
              <a:effectLst/>
              <a:latin typeface="+mn-lt"/>
              <a:ea typeface="+mn-ea"/>
              <a:cs typeface="+mn-cs"/>
            </a:rPr>
            <a:t>一方、保育園、学校施設、公民館については、高台移転等により新たに建設された施設のため、類似団体より低い数値で推移しており、今後、減価償却は進んでいくものの、類似団体を下回る推移については変わらず続いていくと想定される。</a:t>
          </a:r>
          <a:endParaRPr lang="ja-JP" altLang="ja-JP" sz="1400">
            <a:effectLst/>
          </a:endParaRPr>
        </a:p>
        <a:p>
          <a:r>
            <a:rPr kumimoji="1" lang="ja-JP" altLang="ja-JP" sz="1100">
              <a:solidFill>
                <a:schemeClr val="dk1"/>
              </a:solidFill>
              <a:effectLst/>
              <a:latin typeface="+mn-lt"/>
              <a:ea typeface="+mn-ea"/>
              <a:cs typeface="+mn-cs"/>
            </a:rPr>
            <a:t>道路に関しては、類似団体や全国平均、県平均と同様の傾向にあり、計画的に舗装や改良工事を実施しているが、比率は徐々に上昇している。</a:t>
          </a:r>
          <a:endParaRPr lang="ja-JP" altLang="ja-JP" sz="1400">
            <a:effectLst/>
          </a:endParaRPr>
        </a:p>
        <a:p>
          <a:r>
            <a:rPr kumimoji="1" lang="ja-JP" altLang="ja-JP" sz="1100">
              <a:solidFill>
                <a:schemeClr val="dk1"/>
              </a:solidFill>
              <a:effectLst/>
              <a:latin typeface="+mn-lt"/>
              <a:ea typeface="+mn-ea"/>
              <a:cs typeface="+mn-cs"/>
            </a:rPr>
            <a:t>各施設の住民一人当たりの面積が類似団体と比較して大きい要因は、海岸線延長が長く山間部にも小さな集落が点在するという地理的条件によるものである。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12,603
12,539
266.34
11,539,180
11,165,534
310,695
5,662,711
15,228,450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78757</xdr:rowOff>
    </xdr:from>
    <xdr:ext cx="469744" cy="259045"/>
    <xdr:sp macro="" textlink="">
      <xdr:nvSpPr>
        <xdr:cNvPr id="132" name="【図書館】&#10;一人当たり面積該当値テキスト"/>
        <xdr:cNvSpPr txBox="1"/>
      </xdr:nvSpPr>
      <xdr:spPr>
        <a:xfrm>
          <a:off x="10515600"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114300</xdr:rowOff>
    </xdr:to>
    <xdr:cxnSp macro="">
      <xdr:nvCxnSpPr>
        <xdr:cNvPr id="134" name="直線コネクタ 133"/>
        <xdr:cNvCxnSpPr/>
      </xdr:nvCxnSpPr>
      <xdr:spPr>
        <a:xfrm flipV="1">
          <a:off x="9639300" y="696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6" name="直線コネクタ 135"/>
        <xdr:cNvCxnSpPr/>
      </xdr:nvCxnSpPr>
      <xdr:spPr>
        <a:xfrm flipV="1">
          <a:off x="8750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129540</xdr:rowOff>
    </xdr:to>
    <xdr:cxnSp macro="">
      <xdr:nvCxnSpPr>
        <xdr:cNvPr id="138" name="直線コネクタ 137"/>
        <xdr:cNvCxnSpPr/>
      </xdr:nvCxnSpPr>
      <xdr:spPr>
        <a:xfrm flipV="1">
          <a:off x="7861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46" name="n_2mainValue【図書館】&#10;一人当たり面積"/>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7" name="n_3main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8" name="n_4mainValue【図書館】&#10;一人当たり面積"/>
        <xdr:cNvSpPr txBox="1"/>
      </xdr:nvSpPr>
      <xdr:spPr>
        <a:xfrm>
          <a:off x="6737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90" name="楕円 189"/>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91" name="【体育館・プー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2" name="楕円 191"/>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60416</xdr:rowOff>
    </xdr:to>
    <xdr:cxnSp macro="">
      <xdr:nvCxnSpPr>
        <xdr:cNvPr id="193" name="直線コネクタ 192"/>
        <xdr:cNvCxnSpPr/>
      </xdr:nvCxnSpPr>
      <xdr:spPr>
        <a:xfrm flipV="1">
          <a:off x="3797300" y="103000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94" name="楕円 193"/>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60</xdr:row>
      <xdr:rowOff>60416</xdr:rowOff>
    </xdr:to>
    <xdr:cxnSp macro="">
      <xdr:nvCxnSpPr>
        <xdr:cNvPr id="195" name="直線コネクタ 194"/>
        <xdr:cNvCxnSpPr/>
      </xdr:nvCxnSpPr>
      <xdr:spPr>
        <a:xfrm>
          <a:off x="2908300" y="1022658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96" name="楕円 195"/>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111034</xdr:rowOff>
    </xdr:to>
    <xdr:cxnSp macro="">
      <xdr:nvCxnSpPr>
        <xdr:cNvPr id="197" name="直線コネクタ 196"/>
        <xdr:cNvCxnSpPr/>
      </xdr:nvCxnSpPr>
      <xdr:spPr>
        <a:xfrm>
          <a:off x="2019300" y="1019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8" name="楕円 197"/>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75112</xdr:rowOff>
    </xdr:to>
    <xdr:cxnSp macro="">
      <xdr:nvCxnSpPr>
        <xdr:cNvPr id="199" name="直線コネクタ 198"/>
        <xdr:cNvCxnSpPr/>
      </xdr:nvCxnSpPr>
      <xdr:spPr>
        <a:xfrm>
          <a:off x="1130300" y="101612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4" name="n_1mainValue【体育館・プール】&#10;有形固定資産減価償却率"/>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205" name="n_2mainValue【体育館・プー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206" name="n_3mainValue【体育館・プール】&#10;有形固定資産減価償却率"/>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7" name="n_4mainValue【体育館・プー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50546</xdr:rowOff>
    </xdr:from>
    <xdr:to>
      <xdr:col>55</xdr:col>
      <xdr:colOff>50800</xdr:colOff>
      <xdr:row>63</xdr:row>
      <xdr:rowOff>152146</xdr:rowOff>
    </xdr:to>
    <xdr:sp macro="" textlink="">
      <xdr:nvSpPr>
        <xdr:cNvPr id="247" name="楕円 246"/>
        <xdr:cNvSpPr/>
      </xdr:nvSpPr>
      <xdr:spPr>
        <a:xfrm>
          <a:off x="104267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28973</xdr:rowOff>
    </xdr:from>
    <xdr:ext cx="469744" cy="259045"/>
    <xdr:sp macro="" textlink="">
      <xdr:nvSpPr>
        <xdr:cNvPr id="248" name="【体育館・プール】&#10;一人当たり面積該当値テキスト"/>
        <xdr:cNvSpPr txBox="1"/>
      </xdr:nvSpPr>
      <xdr:spPr>
        <a:xfrm>
          <a:off x="10515600"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54737</xdr:rowOff>
    </xdr:from>
    <xdr:to>
      <xdr:col>50</xdr:col>
      <xdr:colOff>165100</xdr:colOff>
      <xdr:row>63</xdr:row>
      <xdr:rowOff>156337</xdr:rowOff>
    </xdr:to>
    <xdr:sp macro="" textlink="">
      <xdr:nvSpPr>
        <xdr:cNvPr id="249" name="楕円 248"/>
        <xdr:cNvSpPr/>
      </xdr:nvSpPr>
      <xdr:spPr>
        <a:xfrm>
          <a:off x="9588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101346</xdr:rowOff>
    </xdr:from>
    <xdr:to>
      <xdr:col>55</xdr:col>
      <xdr:colOff>0</xdr:colOff>
      <xdr:row>63</xdr:row>
      <xdr:rowOff>105537</xdr:rowOff>
    </xdr:to>
    <xdr:cxnSp macro="">
      <xdr:nvCxnSpPr>
        <xdr:cNvPr id="250" name="直線コネクタ 249"/>
        <xdr:cNvCxnSpPr/>
      </xdr:nvCxnSpPr>
      <xdr:spPr>
        <a:xfrm flipV="1">
          <a:off x="9639300" y="1090269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58547</xdr:rowOff>
    </xdr:from>
    <xdr:to>
      <xdr:col>46</xdr:col>
      <xdr:colOff>38100</xdr:colOff>
      <xdr:row>63</xdr:row>
      <xdr:rowOff>160147</xdr:rowOff>
    </xdr:to>
    <xdr:sp macro="" textlink="">
      <xdr:nvSpPr>
        <xdr:cNvPr id="251" name="楕円 250"/>
        <xdr:cNvSpPr/>
      </xdr:nvSpPr>
      <xdr:spPr>
        <a:xfrm>
          <a:off x="8699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105537</xdr:rowOff>
    </xdr:from>
    <xdr:to>
      <xdr:col>50</xdr:col>
      <xdr:colOff>114300</xdr:colOff>
      <xdr:row>63</xdr:row>
      <xdr:rowOff>109347</xdr:rowOff>
    </xdr:to>
    <xdr:cxnSp macro="">
      <xdr:nvCxnSpPr>
        <xdr:cNvPr id="252" name="直線コネクタ 251"/>
        <xdr:cNvCxnSpPr/>
      </xdr:nvCxnSpPr>
      <xdr:spPr>
        <a:xfrm flipV="1">
          <a:off x="8750300" y="1090688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61976</xdr:rowOff>
    </xdr:from>
    <xdr:to>
      <xdr:col>41</xdr:col>
      <xdr:colOff>101600</xdr:colOff>
      <xdr:row>63</xdr:row>
      <xdr:rowOff>163576</xdr:rowOff>
    </xdr:to>
    <xdr:sp macro="" textlink="">
      <xdr:nvSpPr>
        <xdr:cNvPr id="253" name="楕円 252"/>
        <xdr:cNvSpPr/>
      </xdr:nvSpPr>
      <xdr:spPr>
        <a:xfrm>
          <a:off x="7810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109347</xdr:rowOff>
    </xdr:from>
    <xdr:to>
      <xdr:col>45</xdr:col>
      <xdr:colOff>177800</xdr:colOff>
      <xdr:row>63</xdr:row>
      <xdr:rowOff>112776</xdr:rowOff>
    </xdr:to>
    <xdr:cxnSp macro="">
      <xdr:nvCxnSpPr>
        <xdr:cNvPr id="254" name="直線コネクタ 253"/>
        <xdr:cNvCxnSpPr/>
      </xdr:nvCxnSpPr>
      <xdr:spPr>
        <a:xfrm flipV="1">
          <a:off x="7861300" y="109106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63119</xdr:rowOff>
    </xdr:from>
    <xdr:to>
      <xdr:col>36</xdr:col>
      <xdr:colOff>165100</xdr:colOff>
      <xdr:row>63</xdr:row>
      <xdr:rowOff>164719</xdr:rowOff>
    </xdr:to>
    <xdr:sp macro="" textlink="">
      <xdr:nvSpPr>
        <xdr:cNvPr id="255" name="楕円 254"/>
        <xdr:cNvSpPr/>
      </xdr:nvSpPr>
      <xdr:spPr>
        <a:xfrm>
          <a:off x="6921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112776</xdr:rowOff>
    </xdr:from>
    <xdr:to>
      <xdr:col>41</xdr:col>
      <xdr:colOff>50800</xdr:colOff>
      <xdr:row>63</xdr:row>
      <xdr:rowOff>113919</xdr:rowOff>
    </xdr:to>
    <xdr:cxnSp macro="">
      <xdr:nvCxnSpPr>
        <xdr:cNvPr id="256" name="直線コネクタ 255"/>
        <xdr:cNvCxnSpPr/>
      </xdr:nvCxnSpPr>
      <xdr:spPr>
        <a:xfrm flipV="1">
          <a:off x="6972300" y="109141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147464</xdr:rowOff>
    </xdr:from>
    <xdr:ext cx="469744" cy="259045"/>
    <xdr:sp macro="" textlink="">
      <xdr:nvSpPr>
        <xdr:cNvPr id="261" name="n_1mainValue【体育館・プール】&#10;一人当たり面積"/>
        <xdr:cNvSpPr txBox="1"/>
      </xdr:nvSpPr>
      <xdr:spPr>
        <a:xfrm>
          <a:off x="9391727" y="109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5224</xdr:rowOff>
    </xdr:from>
    <xdr:ext cx="469744" cy="259045"/>
    <xdr:sp macro="" textlink="">
      <xdr:nvSpPr>
        <xdr:cNvPr id="262" name="n_2mainValue【体育館・プール】&#10;一人当たり面積"/>
        <xdr:cNvSpPr txBox="1"/>
      </xdr:nvSpPr>
      <xdr:spPr>
        <a:xfrm>
          <a:off x="8515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8653</xdr:rowOff>
    </xdr:from>
    <xdr:ext cx="469744" cy="259045"/>
    <xdr:sp macro="" textlink="">
      <xdr:nvSpPr>
        <xdr:cNvPr id="263" name="n_3mainValue【体育館・プール】&#10;一人当たり面積"/>
        <xdr:cNvSpPr txBox="1"/>
      </xdr:nvSpPr>
      <xdr:spPr>
        <a:xfrm>
          <a:off x="7626427" y="106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9796</xdr:rowOff>
    </xdr:from>
    <xdr:ext cx="469744" cy="259045"/>
    <xdr:sp macro="" textlink="">
      <xdr:nvSpPr>
        <xdr:cNvPr id="264" name="n_4mainValue【体育館・プール】&#10;一人当たり面積"/>
        <xdr:cNvSpPr txBox="1"/>
      </xdr:nvSpPr>
      <xdr:spPr>
        <a:xfrm>
          <a:off x="6737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6" name="楕円 305"/>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7" name="【福祉施設】&#10;有形固定資産減価償却率該当値テキスト"/>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308" name="楕円 307"/>
        <xdr:cNvSpPr/>
      </xdr:nvSpPr>
      <xdr:spPr>
        <a:xfrm>
          <a:off x="3746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21771</xdr:rowOff>
    </xdr:from>
    <xdr:to>
      <xdr:col>24</xdr:col>
      <xdr:colOff>63500</xdr:colOff>
      <xdr:row>84</xdr:row>
      <xdr:rowOff>44631</xdr:rowOff>
    </xdr:to>
    <xdr:cxnSp macro="">
      <xdr:nvCxnSpPr>
        <xdr:cNvPr id="309" name="直線コネクタ 308"/>
        <xdr:cNvCxnSpPr/>
      </xdr:nvCxnSpPr>
      <xdr:spPr>
        <a:xfrm>
          <a:off x="3797300" y="144235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10" name="楕円 309"/>
        <xdr:cNvSpPr/>
      </xdr:nvSpPr>
      <xdr:spPr>
        <a:xfrm>
          <a:off x="2857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29936</xdr:rowOff>
    </xdr:to>
    <xdr:cxnSp macro="">
      <xdr:nvCxnSpPr>
        <xdr:cNvPr id="311" name="直線コネクタ 310"/>
        <xdr:cNvCxnSpPr/>
      </xdr:nvCxnSpPr>
      <xdr:spPr>
        <a:xfrm flipV="1">
          <a:off x="2908300" y="14423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12" name="楕円 311"/>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29936</xdr:rowOff>
    </xdr:to>
    <xdr:cxnSp macro="">
      <xdr:nvCxnSpPr>
        <xdr:cNvPr id="313" name="直線コネクタ 312"/>
        <xdr:cNvCxnSpPr/>
      </xdr:nvCxnSpPr>
      <xdr:spPr>
        <a:xfrm>
          <a:off x="2019300" y="144186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4" name="楕円 313"/>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84</xdr:row>
      <xdr:rowOff>16873</xdr:rowOff>
    </xdr:to>
    <xdr:cxnSp macro="">
      <xdr:nvCxnSpPr>
        <xdr:cNvPr id="315" name="直線コネクタ 314"/>
        <xdr:cNvCxnSpPr/>
      </xdr:nvCxnSpPr>
      <xdr:spPr>
        <a:xfrm>
          <a:off x="1130300" y="14154150"/>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320" name="n_1mainValue【福祉施設】&#10;有形固定資産減価償却率"/>
        <xdr:cNvSpPr txBox="1"/>
      </xdr:nvSpPr>
      <xdr:spPr>
        <a:xfrm>
          <a:off x="3582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21" name="n_2mainValue【福祉施設】&#10;有形固定資産減価償却率"/>
        <xdr:cNvSpPr txBox="1"/>
      </xdr:nvSpPr>
      <xdr:spPr>
        <a:xfrm>
          <a:off x="2705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22" name="n_3mainValue【福祉施設】&#10;有形固定資産減価償却率"/>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23" name="n_4mainValue【福祉施設】&#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58165</xdr:rowOff>
    </xdr:from>
    <xdr:to>
      <xdr:col>55</xdr:col>
      <xdr:colOff>50800</xdr:colOff>
      <xdr:row>83</xdr:row>
      <xdr:rowOff>159765</xdr:rowOff>
    </xdr:to>
    <xdr:sp macro="" textlink="">
      <xdr:nvSpPr>
        <xdr:cNvPr id="361" name="楕円 360"/>
        <xdr:cNvSpPr/>
      </xdr:nvSpPr>
      <xdr:spPr>
        <a:xfrm>
          <a:off x="10426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81042</xdr:rowOff>
    </xdr:from>
    <xdr:ext cx="469744" cy="259045"/>
    <xdr:sp macro="" textlink="">
      <xdr:nvSpPr>
        <xdr:cNvPr id="362" name="【福祉施設】&#10;一人当たり面積該当値テキスト"/>
        <xdr:cNvSpPr txBox="1"/>
      </xdr:nvSpPr>
      <xdr:spPr>
        <a:xfrm>
          <a:off x="10515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63" name="楕円 362"/>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108965</xdr:rowOff>
    </xdr:to>
    <xdr:cxnSp macro="">
      <xdr:nvCxnSpPr>
        <xdr:cNvPr id="364" name="直線コネクタ 363"/>
        <xdr:cNvCxnSpPr/>
      </xdr:nvCxnSpPr>
      <xdr:spPr>
        <a:xfrm>
          <a:off x="9639300" y="143370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65" name="楕円 364"/>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118111</xdr:rowOff>
    </xdr:to>
    <xdr:cxnSp macro="">
      <xdr:nvCxnSpPr>
        <xdr:cNvPr id="366" name="直線コネクタ 365"/>
        <xdr:cNvCxnSpPr/>
      </xdr:nvCxnSpPr>
      <xdr:spPr>
        <a:xfrm flipV="1">
          <a:off x="8750300" y="1433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135889</xdr:rowOff>
    </xdr:from>
    <xdr:to>
      <xdr:col>41</xdr:col>
      <xdr:colOff>101600</xdr:colOff>
      <xdr:row>82</xdr:row>
      <xdr:rowOff>66039</xdr:rowOff>
    </xdr:to>
    <xdr:sp macro="" textlink="">
      <xdr:nvSpPr>
        <xdr:cNvPr id="367" name="楕円 366"/>
        <xdr:cNvSpPr/>
      </xdr:nvSpPr>
      <xdr:spPr>
        <a:xfrm>
          <a:off x="781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83</xdr:row>
      <xdr:rowOff>118111</xdr:rowOff>
    </xdr:to>
    <xdr:cxnSp macro="">
      <xdr:nvCxnSpPr>
        <xdr:cNvPr id="368" name="直線コネクタ 367"/>
        <xdr:cNvCxnSpPr/>
      </xdr:nvCxnSpPr>
      <xdr:spPr>
        <a:xfrm>
          <a:off x="7861300" y="140741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167894</xdr:rowOff>
    </xdr:from>
    <xdr:to>
      <xdr:col>36</xdr:col>
      <xdr:colOff>165100</xdr:colOff>
      <xdr:row>78</xdr:row>
      <xdr:rowOff>98044</xdr:rowOff>
    </xdr:to>
    <xdr:sp macro="" textlink="">
      <xdr:nvSpPr>
        <xdr:cNvPr id="369" name="楕円 368"/>
        <xdr:cNvSpPr/>
      </xdr:nvSpPr>
      <xdr:spPr>
        <a:xfrm>
          <a:off x="6921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47244</xdr:rowOff>
    </xdr:from>
    <xdr:to>
      <xdr:col>41</xdr:col>
      <xdr:colOff>50800</xdr:colOff>
      <xdr:row>82</xdr:row>
      <xdr:rowOff>15239</xdr:rowOff>
    </xdr:to>
    <xdr:cxnSp macro="">
      <xdr:nvCxnSpPr>
        <xdr:cNvPr id="370" name="直線コネクタ 369"/>
        <xdr:cNvCxnSpPr/>
      </xdr:nvCxnSpPr>
      <xdr:spPr>
        <a:xfrm>
          <a:off x="6972300" y="13420344"/>
          <a:ext cx="889000" cy="6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75"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76" name="n_2main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77" name="n_3mainValue【福祉施設】&#10;一人当たり面積"/>
        <xdr:cNvSpPr txBox="1"/>
      </xdr:nvSpPr>
      <xdr:spPr>
        <a:xfrm>
          <a:off x="7626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114571</xdr:rowOff>
    </xdr:from>
    <xdr:ext cx="469744" cy="259045"/>
    <xdr:sp macro="" textlink="">
      <xdr:nvSpPr>
        <xdr:cNvPr id="378" name="n_4mainValue【福祉施設】&#10;一人当たり面積"/>
        <xdr:cNvSpPr txBox="1"/>
      </xdr:nvSpPr>
      <xdr:spPr>
        <a:xfrm>
          <a:off x="6737427" y="131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38463</xdr:rowOff>
    </xdr:from>
    <xdr:to>
      <xdr:col>24</xdr:col>
      <xdr:colOff>114300</xdr:colOff>
      <xdr:row>107</xdr:row>
      <xdr:rowOff>140063</xdr:rowOff>
    </xdr:to>
    <xdr:sp macro="" textlink="">
      <xdr:nvSpPr>
        <xdr:cNvPr id="420" name="楕円 419"/>
        <xdr:cNvSpPr/>
      </xdr:nvSpPr>
      <xdr:spPr>
        <a:xfrm>
          <a:off x="4584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16890</xdr:rowOff>
    </xdr:from>
    <xdr:ext cx="405111" cy="259045"/>
    <xdr:sp macro="" textlink="">
      <xdr:nvSpPr>
        <xdr:cNvPr id="421" name="【市民会館】&#10;有形固定資産減価償却率該当値テキスト"/>
        <xdr:cNvSpPr txBox="1"/>
      </xdr:nvSpPr>
      <xdr:spPr>
        <a:xfrm>
          <a:off x="4673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170724</xdr:rowOff>
    </xdr:from>
    <xdr:to>
      <xdr:col>20</xdr:col>
      <xdr:colOff>38100</xdr:colOff>
      <xdr:row>107</xdr:row>
      <xdr:rowOff>100874</xdr:rowOff>
    </xdr:to>
    <xdr:sp macro="" textlink="">
      <xdr:nvSpPr>
        <xdr:cNvPr id="422" name="楕円 421"/>
        <xdr:cNvSpPr/>
      </xdr:nvSpPr>
      <xdr:spPr>
        <a:xfrm>
          <a:off x="3746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50074</xdr:rowOff>
    </xdr:from>
    <xdr:to>
      <xdr:col>24</xdr:col>
      <xdr:colOff>63500</xdr:colOff>
      <xdr:row>107</xdr:row>
      <xdr:rowOff>89263</xdr:rowOff>
    </xdr:to>
    <xdr:cxnSp macro="">
      <xdr:nvCxnSpPr>
        <xdr:cNvPr id="423" name="直線コネクタ 422"/>
        <xdr:cNvCxnSpPr/>
      </xdr:nvCxnSpPr>
      <xdr:spPr>
        <a:xfrm>
          <a:off x="3797300" y="183952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142966</xdr:rowOff>
    </xdr:from>
    <xdr:to>
      <xdr:col>15</xdr:col>
      <xdr:colOff>101600</xdr:colOff>
      <xdr:row>107</xdr:row>
      <xdr:rowOff>73116</xdr:rowOff>
    </xdr:to>
    <xdr:sp macro="" textlink="">
      <xdr:nvSpPr>
        <xdr:cNvPr id="424" name="楕円 423"/>
        <xdr:cNvSpPr/>
      </xdr:nvSpPr>
      <xdr:spPr>
        <a:xfrm>
          <a:off x="2857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22316</xdr:rowOff>
    </xdr:from>
    <xdr:to>
      <xdr:col>19</xdr:col>
      <xdr:colOff>177800</xdr:colOff>
      <xdr:row>107</xdr:row>
      <xdr:rowOff>50074</xdr:rowOff>
    </xdr:to>
    <xdr:cxnSp macro="">
      <xdr:nvCxnSpPr>
        <xdr:cNvPr id="425" name="直線コネクタ 424"/>
        <xdr:cNvCxnSpPr/>
      </xdr:nvCxnSpPr>
      <xdr:spPr>
        <a:xfrm>
          <a:off x="2908300" y="183674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105411</xdr:rowOff>
    </xdr:from>
    <xdr:to>
      <xdr:col>10</xdr:col>
      <xdr:colOff>165100</xdr:colOff>
      <xdr:row>107</xdr:row>
      <xdr:rowOff>35561</xdr:rowOff>
    </xdr:to>
    <xdr:sp macro="" textlink="">
      <xdr:nvSpPr>
        <xdr:cNvPr id="426" name="楕円 425"/>
        <xdr:cNvSpPr/>
      </xdr:nvSpPr>
      <xdr:spPr>
        <a:xfrm>
          <a:off x="196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156211</xdr:rowOff>
    </xdr:from>
    <xdr:to>
      <xdr:col>15</xdr:col>
      <xdr:colOff>50800</xdr:colOff>
      <xdr:row>107</xdr:row>
      <xdr:rowOff>22316</xdr:rowOff>
    </xdr:to>
    <xdr:cxnSp macro="">
      <xdr:nvCxnSpPr>
        <xdr:cNvPr id="427" name="直線コネクタ 426"/>
        <xdr:cNvCxnSpPr/>
      </xdr:nvCxnSpPr>
      <xdr:spPr>
        <a:xfrm>
          <a:off x="2019300" y="183299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67855</xdr:rowOff>
    </xdr:from>
    <xdr:to>
      <xdr:col>6</xdr:col>
      <xdr:colOff>38100</xdr:colOff>
      <xdr:row>106</xdr:row>
      <xdr:rowOff>169455</xdr:rowOff>
    </xdr:to>
    <xdr:sp macro="" textlink="">
      <xdr:nvSpPr>
        <xdr:cNvPr id="428" name="楕円 427"/>
        <xdr:cNvSpPr/>
      </xdr:nvSpPr>
      <xdr:spPr>
        <a:xfrm>
          <a:off x="1079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118655</xdr:rowOff>
    </xdr:from>
    <xdr:to>
      <xdr:col>10</xdr:col>
      <xdr:colOff>114300</xdr:colOff>
      <xdr:row>106</xdr:row>
      <xdr:rowOff>156211</xdr:rowOff>
    </xdr:to>
    <xdr:cxnSp macro="">
      <xdr:nvCxnSpPr>
        <xdr:cNvPr id="429" name="直線コネクタ 428"/>
        <xdr:cNvCxnSpPr/>
      </xdr:nvCxnSpPr>
      <xdr:spPr>
        <a:xfrm>
          <a:off x="1130300" y="182923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92001</xdr:rowOff>
    </xdr:from>
    <xdr:ext cx="405111" cy="259045"/>
    <xdr:sp macro="" textlink="">
      <xdr:nvSpPr>
        <xdr:cNvPr id="434" name="n_1mainValue【市民会館】&#10;有形固定資産減価償却率"/>
        <xdr:cNvSpPr txBox="1"/>
      </xdr:nvSpPr>
      <xdr:spPr>
        <a:xfrm>
          <a:off x="35820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64243</xdr:rowOff>
    </xdr:from>
    <xdr:ext cx="405111" cy="259045"/>
    <xdr:sp macro="" textlink="">
      <xdr:nvSpPr>
        <xdr:cNvPr id="435" name="n_2mainValue【市民会館】&#10;有形固定資産減価償却率"/>
        <xdr:cNvSpPr txBox="1"/>
      </xdr:nvSpPr>
      <xdr:spPr>
        <a:xfrm>
          <a:off x="2705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26688</xdr:rowOff>
    </xdr:from>
    <xdr:ext cx="405111" cy="259045"/>
    <xdr:sp macro="" textlink="">
      <xdr:nvSpPr>
        <xdr:cNvPr id="436" name="n_3mainValue【市民会館】&#10;有形固定資産減価償却率"/>
        <xdr:cNvSpPr txBox="1"/>
      </xdr:nvSpPr>
      <xdr:spPr>
        <a:xfrm>
          <a:off x="1816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160582</xdr:rowOff>
    </xdr:from>
    <xdr:ext cx="405111" cy="259045"/>
    <xdr:sp macro="" textlink="">
      <xdr:nvSpPr>
        <xdr:cNvPr id="437" name="n_4mainValue【市民会館】&#10;有形固定資産減価償却率"/>
        <xdr:cNvSpPr txBox="1"/>
      </xdr:nvSpPr>
      <xdr:spPr>
        <a:xfrm>
          <a:off x="927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17780</xdr:rowOff>
    </xdr:from>
    <xdr:to>
      <xdr:col>55</xdr:col>
      <xdr:colOff>50800</xdr:colOff>
      <xdr:row>105</xdr:row>
      <xdr:rowOff>119380</xdr:rowOff>
    </xdr:to>
    <xdr:sp macro="" textlink="">
      <xdr:nvSpPr>
        <xdr:cNvPr id="477" name="楕円 476"/>
        <xdr:cNvSpPr/>
      </xdr:nvSpPr>
      <xdr:spPr>
        <a:xfrm>
          <a:off x="10426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40657</xdr:rowOff>
    </xdr:from>
    <xdr:ext cx="469744" cy="259045"/>
    <xdr:sp macro="" textlink="">
      <xdr:nvSpPr>
        <xdr:cNvPr id="478" name="【市民会館】&#10;一人当たり面積該当値テキスト"/>
        <xdr:cNvSpPr txBox="1"/>
      </xdr:nvSpPr>
      <xdr:spPr>
        <a:xfrm>
          <a:off x="10515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34925</xdr:rowOff>
    </xdr:from>
    <xdr:to>
      <xdr:col>50</xdr:col>
      <xdr:colOff>165100</xdr:colOff>
      <xdr:row>105</xdr:row>
      <xdr:rowOff>136525</xdr:rowOff>
    </xdr:to>
    <xdr:sp macro="" textlink="">
      <xdr:nvSpPr>
        <xdr:cNvPr id="479" name="楕円 478"/>
        <xdr:cNvSpPr/>
      </xdr:nvSpPr>
      <xdr:spPr>
        <a:xfrm>
          <a:off x="9588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68580</xdr:rowOff>
    </xdr:from>
    <xdr:to>
      <xdr:col>55</xdr:col>
      <xdr:colOff>0</xdr:colOff>
      <xdr:row>105</xdr:row>
      <xdr:rowOff>85725</xdr:rowOff>
    </xdr:to>
    <xdr:cxnSp macro="">
      <xdr:nvCxnSpPr>
        <xdr:cNvPr id="480" name="直線コネクタ 479"/>
        <xdr:cNvCxnSpPr/>
      </xdr:nvCxnSpPr>
      <xdr:spPr>
        <a:xfrm flipV="1">
          <a:off x="9639300" y="180708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81" name="楕円 480"/>
        <xdr:cNvSpPr/>
      </xdr:nvSpPr>
      <xdr:spPr>
        <a:xfrm>
          <a:off x="869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85725</xdr:rowOff>
    </xdr:from>
    <xdr:to>
      <xdr:col>50</xdr:col>
      <xdr:colOff>114300</xdr:colOff>
      <xdr:row>105</xdr:row>
      <xdr:rowOff>102870</xdr:rowOff>
    </xdr:to>
    <xdr:cxnSp macro="">
      <xdr:nvCxnSpPr>
        <xdr:cNvPr id="482" name="直線コネクタ 481"/>
        <xdr:cNvCxnSpPr/>
      </xdr:nvCxnSpPr>
      <xdr:spPr>
        <a:xfrm flipV="1">
          <a:off x="8750300" y="18087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83" name="楕円 482"/>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102870</xdr:rowOff>
    </xdr:from>
    <xdr:to>
      <xdr:col>45</xdr:col>
      <xdr:colOff>177800</xdr:colOff>
      <xdr:row>105</xdr:row>
      <xdr:rowOff>116205</xdr:rowOff>
    </xdr:to>
    <xdr:cxnSp macro="">
      <xdr:nvCxnSpPr>
        <xdr:cNvPr id="484" name="直線コネクタ 483"/>
        <xdr:cNvCxnSpPr/>
      </xdr:nvCxnSpPr>
      <xdr:spPr>
        <a:xfrm flipV="1">
          <a:off x="7861300" y="18105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95886</xdr:rowOff>
    </xdr:from>
    <xdr:to>
      <xdr:col>36</xdr:col>
      <xdr:colOff>165100</xdr:colOff>
      <xdr:row>106</xdr:row>
      <xdr:rowOff>26036</xdr:rowOff>
    </xdr:to>
    <xdr:sp macro="" textlink="">
      <xdr:nvSpPr>
        <xdr:cNvPr id="485" name="楕円 484"/>
        <xdr:cNvSpPr/>
      </xdr:nvSpPr>
      <xdr:spPr>
        <a:xfrm>
          <a:off x="692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116205</xdr:rowOff>
    </xdr:from>
    <xdr:to>
      <xdr:col>41</xdr:col>
      <xdr:colOff>50800</xdr:colOff>
      <xdr:row>105</xdr:row>
      <xdr:rowOff>146686</xdr:rowOff>
    </xdr:to>
    <xdr:cxnSp macro="">
      <xdr:nvCxnSpPr>
        <xdr:cNvPr id="486" name="直線コネクタ 485"/>
        <xdr:cNvCxnSpPr/>
      </xdr:nvCxnSpPr>
      <xdr:spPr>
        <a:xfrm flipV="1">
          <a:off x="6972300" y="18118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153052</xdr:rowOff>
    </xdr:from>
    <xdr:ext cx="469744" cy="259045"/>
    <xdr:sp macro="" textlink="">
      <xdr:nvSpPr>
        <xdr:cNvPr id="491" name="n_1mainValue【市民会館】&#10;一人当たり面積"/>
        <xdr:cNvSpPr txBox="1"/>
      </xdr:nvSpPr>
      <xdr:spPr>
        <a:xfrm>
          <a:off x="93917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2" name="n_2main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12082</xdr:rowOff>
    </xdr:from>
    <xdr:ext cx="469744" cy="259045"/>
    <xdr:sp macro="" textlink="">
      <xdr:nvSpPr>
        <xdr:cNvPr id="493" name="n_3mainValue【市民会館】&#10;一人当たり面積"/>
        <xdr:cNvSpPr txBox="1"/>
      </xdr:nvSpPr>
      <xdr:spPr>
        <a:xfrm>
          <a:off x="7626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42563</xdr:rowOff>
    </xdr:from>
    <xdr:ext cx="469744" cy="259045"/>
    <xdr:sp macro="" textlink="">
      <xdr:nvSpPr>
        <xdr:cNvPr id="494" name="n_4mainValue【市民会館】&#10;一人当たり面積"/>
        <xdr:cNvSpPr txBox="1"/>
      </xdr:nvSpPr>
      <xdr:spPr>
        <a:xfrm>
          <a:off x="6737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536" name="楕円 535"/>
        <xdr:cNvSpPr/>
      </xdr:nvSpPr>
      <xdr:spPr>
        <a:xfrm>
          <a:off x="16268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45011</xdr:rowOff>
    </xdr:from>
    <xdr:ext cx="405111" cy="259045"/>
    <xdr:sp macro="" textlink="">
      <xdr:nvSpPr>
        <xdr:cNvPr id="537" name="【一般廃棄物処理施設】&#10;有形固定資産減価償却率該当値テキスト"/>
        <xdr:cNvSpPr txBox="1"/>
      </xdr:nvSpPr>
      <xdr:spPr>
        <a:xfrm>
          <a:off x="16357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159294</xdr:rowOff>
    </xdr:from>
    <xdr:to>
      <xdr:col>81</xdr:col>
      <xdr:colOff>101600</xdr:colOff>
      <xdr:row>38</xdr:row>
      <xdr:rowOff>89444</xdr:rowOff>
    </xdr:to>
    <xdr:sp macro="" textlink="">
      <xdr:nvSpPr>
        <xdr:cNvPr id="538" name="楕円 537"/>
        <xdr:cNvSpPr/>
      </xdr:nvSpPr>
      <xdr:spPr>
        <a:xfrm>
          <a:off x="1543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38644</xdr:rowOff>
    </xdr:from>
    <xdr:to>
      <xdr:col>85</xdr:col>
      <xdr:colOff>127000</xdr:colOff>
      <xdr:row>38</xdr:row>
      <xdr:rowOff>72934</xdr:rowOff>
    </xdr:to>
    <xdr:cxnSp macro="">
      <xdr:nvCxnSpPr>
        <xdr:cNvPr id="539" name="直線コネクタ 538"/>
        <xdr:cNvCxnSpPr/>
      </xdr:nvCxnSpPr>
      <xdr:spPr>
        <a:xfrm>
          <a:off x="15481300" y="65537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40" name="楕円 539"/>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38644</xdr:rowOff>
    </xdr:to>
    <xdr:cxnSp macro="">
      <xdr:nvCxnSpPr>
        <xdr:cNvPr id="541" name="直線コネクタ 540"/>
        <xdr:cNvCxnSpPr/>
      </xdr:nvCxnSpPr>
      <xdr:spPr>
        <a:xfrm>
          <a:off x="14592300" y="652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542" name="楕円 541"/>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38</xdr:row>
      <xdr:rowOff>5987</xdr:rowOff>
    </xdr:to>
    <xdr:cxnSp macro="">
      <xdr:nvCxnSpPr>
        <xdr:cNvPr id="543" name="直線コネクタ 542"/>
        <xdr:cNvCxnSpPr/>
      </xdr:nvCxnSpPr>
      <xdr:spPr>
        <a:xfrm>
          <a:off x="13703300" y="64867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544" name="楕円 543"/>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143147</xdr:rowOff>
    </xdr:to>
    <xdr:cxnSp macro="">
      <xdr:nvCxnSpPr>
        <xdr:cNvPr id="545" name="直線コネクタ 544"/>
        <xdr:cNvCxnSpPr/>
      </xdr:nvCxnSpPr>
      <xdr:spPr>
        <a:xfrm>
          <a:off x="12814300" y="644924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105971</xdr:rowOff>
    </xdr:from>
    <xdr:ext cx="405111" cy="259045"/>
    <xdr:sp macro="" textlink="">
      <xdr:nvSpPr>
        <xdr:cNvPr id="550" name="n_1mainValue【一般廃棄物処理施設】&#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551" name="n_2mainValue【一般廃棄物処理施設】&#10;有形固定資産減価償却率"/>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552" name="n_3mainValue【一般廃棄物処理施設】&#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147518</xdr:rowOff>
    </xdr:from>
    <xdr:ext cx="405111" cy="259045"/>
    <xdr:sp macro="" textlink="">
      <xdr:nvSpPr>
        <xdr:cNvPr id="553" name="n_4mainValue【一般廃棄物処理施設】&#10;有形固定資産減価償却率"/>
        <xdr:cNvSpPr txBox="1"/>
      </xdr:nvSpPr>
      <xdr:spPr>
        <a:xfrm>
          <a:off x="12611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2307</xdr:rowOff>
    </xdr:from>
    <xdr:to>
      <xdr:col>116</xdr:col>
      <xdr:colOff>114300</xdr:colOff>
      <xdr:row>36</xdr:row>
      <xdr:rowOff>103907</xdr:rowOff>
    </xdr:to>
    <xdr:sp macro="" textlink="">
      <xdr:nvSpPr>
        <xdr:cNvPr id="591" name="楕円 590"/>
        <xdr:cNvSpPr/>
      </xdr:nvSpPr>
      <xdr:spPr>
        <a:xfrm>
          <a:off x="22110700" y="6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25184</xdr:rowOff>
    </xdr:from>
    <xdr:ext cx="599010" cy="259045"/>
    <xdr:sp macro="" textlink="">
      <xdr:nvSpPr>
        <xdr:cNvPr id="592" name="【一般廃棄物処理施設】&#10;一人当たり有形固定資産（償却資産）額該当値テキスト"/>
        <xdr:cNvSpPr txBox="1"/>
      </xdr:nvSpPr>
      <xdr:spPr>
        <a:xfrm>
          <a:off x="22199600" y="60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29167</xdr:rowOff>
    </xdr:from>
    <xdr:to>
      <xdr:col>112</xdr:col>
      <xdr:colOff>38100</xdr:colOff>
      <xdr:row>36</xdr:row>
      <xdr:rowOff>130767</xdr:rowOff>
    </xdr:to>
    <xdr:sp macro="" textlink="">
      <xdr:nvSpPr>
        <xdr:cNvPr id="593" name="楕円 592"/>
        <xdr:cNvSpPr/>
      </xdr:nvSpPr>
      <xdr:spPr>
        <a:xfrm>
          <a:off x="21272500" y="62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53107</xdr:rowOff>
    </xdr:from>
    <xdr:to>
      <xdr:col>116</xdr:col>
      <xdr:colOff>63500</xdr:colOff>
      <xdr:row>36</xdr:row>
      <xdr:rowOff>79967</xdr:rowOff>
    </xdr:to>
    <xdr:cxnSp macro="">
      <xdr:nvCxnSpPr>
        <xdr:cNvPr id="594" name="直線コネクタ 593"/>
        <xdr:cNvCxnSpPr/>
      </xdr:nvCxnSpPr>
      <xdr:spPr>
        <a:xfrm flipV="1">
          <a:off x="21323300" y="6225307"/>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54364</xdr:rowOff>
    </xdr:from>
    <xdr:to>
      <xdr:col>107</xdr:col>
      <xdr:colOff>101600</xdr:colOff>
      <xdr:row>36</xdr:row>
      <xdr:rowOff>155964</xdr:rowOff>
    </xdr:to>
    <xdr:sp macro="" textlink="">
      <xdr:nvSpPr>
        <xdr:cNvPr id="595" name="楕円 594"/>
        <xdr:cNvSpPr/>
      </xdr:nvSpPr>
      <xdr:spPr>
        <a:xfrm>
          <a:off x="20383500" y="62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79967</xdr:rowOff>
    </xdr:from>
    <xdr:to>
      <xdr:col>111</xdr:col>
      <xdr:colOff>177800</xdr:colOff>
      <xdr:row>36</xdr:row>
      <xdr:rowOff>105164</xdr:rowOff>
    </xdr:to>
    <xdr:cxnSp macro="">
      <xdr:nvCxnSpPr>
        <xdr:cNvPr id="596" name="直線コネクタ 595"/>
        <xdr:cNvCxnSpPr/>
      </xdr:nvCxnSpPr>
      <xdr:spPr>
        <a:xfrm flipV="1">
          <a:off x="20434300" y="6252167"/>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76149</xdr:rowOff>
    </xdr:from>
    <xdr:to>
      <xdr:col>102</xdr:col>
      <xdr:colOff>165100</xdr:colOff>
      <xdr:row>37</xdr:row>
      <xdr:rowOff>6299</xdr:rowOff>
    </xdr:to>
    <xdr:sp macro="" textlink="">
      <xdr:nvSpPr>
        <xdr:cNvPr id="597" name="楕円 596"/>
        <xdr:cNvSpPr/>
      </xdr:nvSpPr>
      <xdr:spPr>
        <a:xfrm>
          <a:off x="19494500" y="62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105164</xdr:rowOff>
    </xdr:from>
    <xdr:to>
      <xdr:col>107</xdr:col>
      <xdr:colOff>50800</xdr:colOff>
      <xdr:row>36</xdr:row>
      <xdr:rowOff>126949</xdr:rowOff>
    </xdr:to>
    <xdr:cxnSp macro="">
      <xdr:nvCxnSpPr>
        <xdr:cNvPr id="598" name="直線コネクタ 597"/>
        <xdr:cNvCxnSpPr/>
      </xdr:nvCxnSpPr>
      <xdr:spPr>
        <a:xfrm flipV="1">
          <a:off x="19545300" y="6277364"/>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97569</xdr:rowOff>
    </xdr:from>
    <xdr:to>
      <xdr:col>98</xdr:col>
      <xdr:colOff>38100</xdr:colOff>
      <xdr:row>37</xdr:row>
      <xdr:rowOff>27719</xdr:rowOff>
    </xdr:to>
    <xdr:sp macro="" textlink="">
      <xdr:nvSpPr>
        <xdr:cNvPr id="599" name="楕円 598"/>
        <xdr:cNvSpPr/>
      </xdr:nvSpPr>
      <xdr:spPr>
        <a:xfrm>
          <a:off x="18605500" y="62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126949</xdr:rowOff>
    </xdr:from>
    <xdr:to>
      <xdr:col>102</xdr:col>
      <xdr:colOff>114300</xdr:colOff>
      <xdr:row>36</xdr:row>
      <xdr:rowOff>148369</xdr:rowOff>
    </xdr:to>
    <xdr:cxnSp macro="">
      <xdr:nvCxnSpPr>
        <xdr:cNvPr id="600" name="直線コネクタ 599"/>
        <xdr:cNvCxnSpPr/>
      </xdr:nvCxnSpPr>
      <xdr:spPr>
        <a:xfrm flipV="1">
          <a:off x="18656300" y="6299149"/>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147294</xdr:rowOff>
    </xdr:from>
    <xdr:ext cx="599010" cy="259045"/>
    <xdr:sp macro="" textlink="">
      <xdr:nvSpPr>
        <xdr:cNvPr id="605" name="n_1mainValue【一般廃棄物処理施設】&#10;一人当たり有形固定資産（償却資産）額"/>
        <xdr:cNvSpPr txBox="1"/>
      </xdr:nvSpPr>
      <xdr:spPr>
        <a:xfrm>
          <a:off x="21011095" y="59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1041</xdr:rowOff>
    </xdr:from>
    <xdr:ext cx="599010" cy="259045"/>
    <xdr:sp macro="" textlink="">
      <xdr:nvSpPr>
        <xdr:cNvPr id="606" name="n_2mainValue【一般廃棄物処理施設】&#10;一人当たり有形固定資産（償却資産）額"/>
        <xdr:cNvSpPr txBox="1"/>
      </xdr:nvSpPr>
      <xdr:spPr>
        <a:xfrm>
          <a:off x="20134795" y="600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22826</xdr:rowOff>
    </xdr:from>
    <xdr:ext cx="599010" cy="259045"/>
    <xdr:sp macro="" textlink="">
      <xdr:nvSpPr>
        <xdr:cNvPr id="607" name="n_3mainValue【一般廃棄物処理施設】&#10;一人当たり有形固定資産（償却資産）額"/>
        <xdr:cNvSpPr txBox="1"/>
      </xdr:nvSpPr>
      <xdr:spPr>
        <a:xfrm>
          <a:off x="19245795" y="602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18846</xdr:rowOff>
    </xdr:from>
    <xdr:ext cx="599010" cy="259045"/>
    <xdr:sp macro="" textlink="">
      <xdr:nvSpPr>
        <xdr:cNvPr id="608" name="n_4mainValue【一般廃棄物処理施設】&#10;一人当たり有形固定資産（償却資産）額"/>
        <xdr:cNvSpPr txBox="1"/>
      </xdr:nvSpPr>
      <xdr:spPr>
        <a:xfrm>
          <a:off x="18356795" y="636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133350</xdr:rowOff>
    </xdr:from>
    <xdr:to>
      <xdr:col>85</xdr:col>
      <xdr:colOff>177800</xdr:colOff>
      <xdr:row>83</xdr:row>
      <xdr:rowOff>63500</xdr:rowOff>
    </xdr:to>
    <xdr:sp macro="" textlink="">
      <xdr:nvSpPr>
        <xdr:cNvPr id="664" name="楕円 663"/>
        <xdr:cNvSpPr/>
      </xdr:nvSpPr>
      <xdr:spPr>
        <a:xfrm>
          <a:off x="162687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111777</xdr:rowOff>
    </xdr:from>
    <xdr:ext cx="405111" cy="259045"/>
    <xdr:sp macro="" textlink="">
      <xdr:nvSpPr>
        <xdr:cNvPr id="665" name="【消防施設】&#10;有形固定資産減価償却率該当値テキスト"/>
        <xdr:cNvSpPr txBox="1"/>
      </xdr:nvSpPr>
      <xdr:spPr>
        <a:xfrm>
          <a:off x="16357600" y="1417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6" name="楕円 665"/>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12700</xdr:rowOff>
    </xdr:to>
    <xdr:cxnSp macro="">
      <xdr:nvCxnSpPr>
        <xdr:cNvPr id="667" name="直線コネクタ 666"/>
        <xdr:cNvCxnSpPr/>
      </xdr:nvCxnSpPr>
      <xdr:spPr>
        <a:xfrm>
          <a:off x="15481300" y="142227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106680</xdr:rowOff>
    </xdr:from>
    <xdr:to>
      <xdr:col>76</xdr:col>
      <xdr:colOff>165100</xdr:colOff>
      <xdr:row>83</xdr:row>
      <xdr:rowOff>36830</xdr:rowOff>
    </xdr:to>
    <xdr:sp macro="" textlink="">
      <xdr:nvSpPr>
        <xdr:cNvPr id="668" name="楕円 667"/>
        <xdr:cNvSpPr/>
      </xdr:nvSpPr>
      <xdr:spPr>
        <a:xfrm>
          <a:off x="14541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157480</xdr:rowOff>
    </xdr:from>
    <xdr:to>
      <xdr:col>81</xdr:col>
      <xdr:colOff>50800</xdr:colOff>
      <xdr:row>82</xdr:row>
      <xdr:rowOff>163830</xdr:rowOff>
    </xdr:to>
    <xdr:cxnSp macro="">
      <xdr:nvCxnSpPr>
        <xdr:cNvPr id="669" name="直線コネクタ 668"/>
        <xdr:cNvCxnSpPr/>
      </xdr:nvCxnSpPr>
      <xdr:spPr>
        <a:xfrm>
          <a:off x="14592300" y="142163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73661</xdr:rowOff>
    </xdr:from>
    <xdr:to>
      <xdr:col>72</xdr:col>
      <xdr:colOff>38100</xdr:colOff>
      <xdr:row>84</xdr:row>
      <xdr:rowOff>3811</xdr:rowOff>
    </xdr:to>
    <xdr:sp macro="" textlink="">
      <xdr:nvSpPr>
        <xdr:cNvPr id="670" name="楕円 669"/>
        <xdr:cNvSpPr/>
      </xdr:nvSpPr>
      <xdr:spPr>
        <a:xfrm>
          <a:off x="13652500" y="14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157480</xdr:rowOff>
    </xdr:from>
    <xdr:to>
      <xdr:col>76</xdr:col>
      <xdr:colOff>114300</xdr:colOff>
      <xdr:row>83</xdr:row>
      <xdr:rowOff>124461</xdr:rowOff>
    </xdr:to>
    <xdr:cxnSp macro="">
      <xdr:nvCxnSpPr>
        <xdr:cNvPr id="671" name="直線コネクタ 670"/>
        <xdr:cNvCxnSpPr/>
      </xdr:nvCxnSpPr>
      <xdr:spPr>
        <a:xfrm flipV="1">
          <a:off x="13703300" y="14216380"/>
          <a:ext cx="889000" cy="1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64770</xdr:rowOff>
    </xdr:from>
    <xdr:to>
      <xdr:col>67</xdr:col>
      <xdr:colOff>101600</xdr:colOff>
      <xdr:row>83</xdr:row>
      <xdr:rowOff>166370</xdr:rowOff>
    </xdr:to>
    <xdr:sp macro="" textlink="">
      <xdr:nvSpPr>
        <xdr:cNvPr id="672" name="楕円 671"/>
        <xdr:cNvSpPr/>
      </xdr:nvSpPr>
      <xdr:spPr>
        <a:xfrm>
          <a:off x="12763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115570</xdr:rowOff>
    </xdr:from>
    <xdr:to>
      <xdr:col>71</xdr:col>
      <xdr:colOff>177800</xdr:colOff>
      <xdr:row>83</xdr:row>
      <xdr:rowOff>124461</xdr:rowOff>
    </xdr:to>
    <xdr:cxnSp macro="">
      <xdr:nvCxnSpPr>
        <xdr:cNvPr id="673" name="直線コネクタ 672"/>
        <xdr:cNvCxnSpPr/>
      </xdr:nvCxnSpPr>
      <xdr:spPr>
        <a:xfrm>
          <a:off x="12814300" y="143459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78"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27957</xdr:rowOff>
    </xdr:from>
    <xdr:ext cx="405111" cy="259045"/>
    <xdr:sp macro="" textlink="">
      <xdr:nvSpPr>
        <xdr:cNvPr id="679" name="n_2mainValue【消防施設】&#10;有形固定資産減価償却率"/>
        <xdr:cNvSpPr txBox="1"/>
      </xdr:nvSpPr>
      <xdr:spPr>
        <a:xfrm>
          <a:off x="14389744"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166388</xdr:rowOff>
    </xdr:from>
    <xdr:ext cx="405111" cy="259045"/>
    <xdr:sp macro="" textlink="">
      <xdr:nvSpPr>
        <xdr:cNvPr id="680" name="n_3mainValue【消防施設】&#10;有形固定資産減価償却率"/>
        <xdr:cNvSpPr txBox="1"/>
      </xdr:nvSpPr>
      <xdr:spPr>
        <a:xfrm>
          <a:off x="13500744" y="1439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157497</xdr:rowOff>
    </xdr:from>
    <xdr:ext cx="405111" cy="259045"/>
    <xdr:sp macro="" textlink="">
      <xdr:nvSpPr>
        <xdr:cNvPr id="681" name="n_4mainValue【消防施設】&#10;有形固定資産減価償却率"/>
        <xdr:cNvSpPr txBox="1"/>
      </xdr:nvSpPr>
      <xdr:spPr>
        <a:xfrm>
          <a:off x="12611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62159</xdr:rowOff>
    </xdr:from>
    <xdr:to>
      <xdr:col>116</xdr:col>
      <xdr:colOff>114300</xdr:colOff>
      <xdr:row>86</xdr:row>
      <xdr:rowOff>163759</xdr:rowOff>
    </xdr:to>
    <xdr:sp macro="" textlink="">
      <xdr:nvSpPr>
        <xdr:cNvPr id="721" name="楕円 720"/>
        <xdr:cNvSpPr/>
      </xdr:nvSpPr>
      <xdr:spPr>
        <a:xfrm>
          <a:off x="22110700" y="148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62198</xdr:rowOff>
    </xdr:from>
    <xdr:to>
      <xdr:col>112</xdr:col>
      <xdr:colOff>38100</xdr:colOff>
      <xdr:row>86</xdr:row>
      <xdr:rowOff>163798</xdr:rowOff>
    </xdr:to>
    <xdr:sp macro="" textlink="">
      <xdr:nvSpPr>
        <xdr:cNvPr id="723" name="楕円 722"/>
        <xdr:cNvSpPr/>
      </xdr:nvSpPr>
      <xdr:spPr>
        <a:xfrm>
          <a:off x="21272500" y="148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112959</xdr:rowOff>
    </xdr:from>
    <xdr:to>
      <xdr:col>116</xdr:col>
      <xdr:colOff>63500</xdr:colOff>
      <xdr:row>86</xdr:row>
      <xdr:rowOff>112998</xdr:rowOff>
    </xdr:to>
    <xdr:cxnSp macro="">
      <xdr:nvCxnSpPr>
        <xdr:cNvPr id="724" name="直線コネクタ 723"/>
        <xdr:cNvCxnSpPr/>
      </xdr:nvCxnSpPr>
      <xdr:spPr>
        <a:xfrm flipV="1">
          <a:off x="21323300" y="14857659"/>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62232</xdr:rowOff>
    </xdr:from>
    <xdr:to>
      <xdr:col>107</xdr:col>
      <xdr:colOff>101600</xdr:colOff>
      <xdr:row>86</xdr:row>
      <xdr:rowOff>163832</xdr:rowOff>
    </xdr:to>
    <xdr:sp macro="" textlink="">
      <xdr:nvSpPr>
        <xdr:cNvPr id="725" name="楕円 724"/>
        <xdr:cNvSpPr/>
      </xdr:nvSpPr>
      <xdr:spPr>
        <a:xfrm>
          <a:off x="20383500" y="148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112998</xdr:rowOff>
    </xdr:from>
    <xdr:to>
      <xdr:col>111</xdr:col>
      <xdr:colOff>177800</xdr:colOff>
      <xdr:row>86</xdr:row>
      <xdr:rowOff>113032</xdr:rowOff>
    </xdr:to>
    <xdr:cxnSp macro="">
      <xdr:nvCxnSpPr>
        <xdr:cNvPr id="726" name="直線コネクタ 725"/>
        <xdr:cNvCxnSpPr/>
      </xdr:nvCxnSpPr>
      <xdr:spPr>
        <a:xfrm flipV="1">
          <a:off x="20434300" y="14857698"/>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62288</xdr:rowOff>
    </xdr:from>
    <xdr:to>
      <xdr:col>102</xdr:col>
      <xdr:colOff>165100</xdr:colOff>
      <xdr:row>86</xdr:row>
      <xdr:rowOff>163888</xdr:rowOff>
    </xdr:to>
    <xdr:sp macro="" textlink="">
      <xdr:nvSpPr>
        <xdr:cNvPr id="727" name="楕円 726"/>
        <xdr:cNvSpPr/>
      </xdr:nvSpPr>
      <xdr:spPr>
        <a:xfrm>
          <a:off x="19494500" y="148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113032</xdr:rowOff>
    </xdr:from>
    <xdr:to>
      <xdr:col>107</xdr:col>
      <xdr:colOff>50800</xdr:colOff>
      <xdr:row>86</xdr:row>
      <xdr:rowOff>113088</xdr:rowOff>
    </xdr:to>
    <xdr:cxnSp macro="">
      <xdr:nvCxnSpPr>
        <xdr:cNvPr id="728" name="直線コネクタ 727"/>
        <xdr:cNvCxnSpPr/>
      </xdr:nvCxnSpPr>
      <xdr:spPr>
        <a:xfrm flipV="1">
          <a:off x="19545300" y="1485773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62308</xdr:rowOff>
    </xdr:from>
    <xdr:to>
      <xdr:col>98</xdr:col>
      <xdr:colOff>38100</xdr:colOff>
      <xdr:row>86</xdr:row>
      <xdr:rowOff>163908</xdr:rowOff>
    </xdr:to>
    <xdr:sp macro="" textlink="">
      <xdr:nvSpPr>
        <xdr:cNvPr id="729" name="楕円 728"/>
        <xdr:cNvSpPr/>
      </xdr:nvSpPr>
      <xdr:spPr>
        <a:xfrm>
          <a:off x="18605500" y="148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113088</xdr:rowOff>
    </xdr:from>
    <xdr:to>
      <xdr:col>102</xdr:col>
      <xdr:colOff>114300</xdr:colOff>
      <xdr:row>86</xdr:row>
      <xdr:rowOff>113108</xdr:rowOff>
    </xdr:to>
    <xdr:cxnSp macro="">
      <xdr:nvCxnSpPr>
        <xdr:cNvPr id="730" name="直線コネクタ 729"/>
        <xdr:cNvCxnSpPr/>
      </xdr:nvCxnSpPr>
      <xdr:spPr>
        <a:xfrm flipV="1">
          <a:off x="18656300" y="14857788"/>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154925</xdr:rowOff>
    </xdr:from>
    <xdr:ext cx="469744" cy="259045"/>
    <xdr:sp macro="" textlink="">
      <xdr:nvSpPr>
        <xdr:cNvPr id="735" name="n_1mainValue【消防施設】&#10;一人当たり面積"/>
        <xdr:cNvSpPr txBox="1"/>
      </xdr:nvSpPr>
      <xdr:spPr>
        <a:xfrm>
          <a:off x="21075727" y="1489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8909</xdr:rowOff>
    </xdr:from>
    <xdr:ext cx="469744" cy="259045"/>
    <xdr:sp macro="" textlink="">
      <xdr:nvSpPr>
        <xdr:cNvPr id="736" name="n_2mainValue【消防施設】&#10;一人当たり面積"/>
        <xdr:cNvSpPr txBox="1"/>
      </xdr:nvSpPr>
      <xdr:spPr>
        <a:xfrm>
          <a:off x="20199427" y="14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8965</xdr:rowOff>
    </xdr:from>
    <xdr:ext cx="469744" cy="259045"/>
    <xdr:sp macro="" textlink="">
      <xdr:nvSpPr>
        <xdr:cNvPr id="737" name="n_3mainValue【消防施設】&#10;一人当たり面積"/>
        <xdr:cNvSpPr txBox="1"/>
      </xdr:nvSpPr>
      <xdr:spPr>
        <a:xfrm>
          <a:off x="19310427" y="14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8985</xdr:rowOff>
    </xdr:from>
    <xdr:ext cx="469744" cy="259045"/>
    <xdr:sp macro="" textlink="">
      <xdr:nvSpPr>
        <xdr:cNvPr id="738" name="n_4mainValue【消防施設】&#10;一人当たり面積"/>
        <xdr:cNvSpPr txBox="1"/>
      </xdr:nvSpPr>
      <xdr:spPr>
        <a:xfrm>
          <a:off x="18421427" y="145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80" name="楕円 779"/>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781" name="【庁舎】&#10;有形固定資産減価償却率該当値テキスト"/>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782" name="楕円 781"/>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152944</xdr:rowOff>
    </xdr:to>
    <xdr:cxnSp macro="">
      <xdr:nvCxnSpPr>
        <xdr:cNvPr id="783" name="直線コネクタ 782"/>
        <xdr:cNvCxnSpPr/>
      </xdr:nvCxnSpPr>
      <xdr:spPr>
        <a:xfrm>
          <a:off x="15481300" y="181307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784" name="楕円 783"/>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128451</xdr:rowOff>
    </xdr:to>
    <xdr:cxnSp macro="">
      <xdr:nvCxnSpPr>
        <xdr:cNvPr id="785" name="直線コネクタ 784"/>
        <xdr:cNvCxnSpPr/>
      </xdr:nvCxnSpPr>
      <xdr:spPr>
        <a:xfrm>
          <a:off x="14592300" y="181078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786" name="楕円 785"/>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105592</xdr:rowOff>
    </xdr:to>
    <xdr:cxnSp macro="">
      <xdr:nvCxnSpPr>
        <xdr:cNvPr id="787" name="直線コネクタ 786"/>
        <xdr:cNvCxnSpPr/>
      </xdr:nvCxnSpPr>
      <xdr:spPr>
        <a:xfrm>
          <a:off x="13703300" y="180735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160927</xdr:rowOff>
    </xdr:from>
    <xdr:to>
      <xdr:col>67</xdr:col>
      <xdr:colOff>101600</xdr:colOff>
      <xdr:row>105</xdr:row>
      <xdr:rowOff>91077</xdr:rowOff>
    </xdr:to>
    <xdr:sp macro="" textlink="">
      <xdr:nvSpPr>
        <xdr:cNvPr id="788" name="楕円 787"/>
        <xdr:cNvSpPr/>
      </xdr:nvSpPr>
      <xdr:spPr>
        <a:xfrm>
          <a:off x="12763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40277</xdr:rowOff>
    </xdr:from>
    <xdr:to>
      <xdr:col>71</xdr:col>
      <xdr:colOff>177800</xdr:colOff>
      <xdr:row>105</xdr:row>
      <xdr:rowOff>71301</xdr:rowOff>
    </xdr:to>
    <xdr:cxnSp macro="">
      <xdr:nvCxnSpPr>
        <xdr:cNvPr id="789" name="直線コネクタ 788"/>
        <xdr:cNvCxnSpPr/>
      </xdr:nvCxnSpPr>
      <xdr:spPr>
        <a:xfrm>
          <a:off x="12814300" y="180425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794" name="n_1mainValue【庁舎】&#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795" name="n_2mainValue【庁舎】&#10;有形固定資産減価償却率"/>
        <xdr:cNvSpPr txBox="1"/>
      </xdr:nvSpPr>
      <xdr:spPr>
        <a:xfrm>
          <a:off x="14389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796" name="n_3mainValue【庁舎】&#10;有形固定資産減価償却率"/>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97" name="n_4main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839" name="楕円 838"/>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840" name="【庁舎】&#10;一人当たり面積該当値テキスト"/>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841" name="楕円 840"/>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169273</xdr:rowOff>
    </xdr:to>
    <xdr:cxnSp macro="">
      <xdr:nvCxnSpPr>
        <xdr:cNvPr id="842" name="直線コネクタ 841"/>
        <xdr:cNvCxnSpPr/>
      </xdr:nvCxnSpPr>
      <xdr:spPr>
        <a:xfrm flipV="1">
          <a:off x="21323300" y="1797884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138068</xdr:rowOff>
    </xdr:from>
    <xdr:to>
      <xdr:col>107</xdr:col>
      <xdr:colOff>101600</xdr:colOff>
      <xdr:row>105</xdr:row>
      <xdr:rowOff>68218</xdr:rowOff>
    </xdr:to>
    <xdr:sp macro="" textlink="">
      <xdr:nvSpPr>
        <xdr:cNvPr id="843" name="楕円 842"/>
        <xdr:cNvSpPr/>
      </xdr:nvSpPr>
      <xdr:spPr>
        <a:xfrm>
          <a:off x="2038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105</xdr:row>
      <xdr:rowOff>17418</xdr:rowOff>
    </xdr:to>
    <xdr:cxnSp macro="">
      <xdr:nvCxnSpPr>
        <xdr:cNvPr id="844" name="直線コネクタ 843"/>
        <xdr:cNvCxnSpPr/>
      </xdr:nvCxnSpPr>
      <xdr:spPr>
        <a:xfrm flipV="1">
          <a:off x="20434300" y="180000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5" name="楕円 844"/>
        <xdr:cNvSpPr/>
      </xdr:nvSpPr>
      <xdr:spPr>
        <a:xfrm>
          <a:off x="19494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17418</xdr:rowOff>
    </xdr:from>
    <xdr:to>
      <xdr:col>107</xdr:col>
      <xdr:colOff>50800</xdr:colOff>
      <xdr:row>105</xdr:row>
      <xdr:rowOff>35379</xdr:rowOff>
    </xdr:to>
    <xdr:cxnSp macro="">
      <xdr:nvCxnSpPr>
        <xdr:cNvPr id="846" name="直線コネクタ 845"/>
        <xdr:cNvCxnSpPr/>
      </xdr:nvCxnSpPr>
      <xdr:spPr>
        <a:xfrm flipV="1">
          <a:off x="19545300" y="180196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847" name="楕円 846"/>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51707</xdr:rowOff>
    </xdr:to>
    <xdr:cxnSp macro="">
      <xdr:nvCxnSpPr>
        <xdr:cNvPr id="848" name="直線コネクタ 847"/>
        <xdr:cNvCxnSpPr/>
      </xdr:nvCxnSpPr>
      <xdr:spPr>
        <a:xfrm flipV="1">
          <a:off x="18656300" y="1803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853" name="n_1mainValue【庁舎】&#10;一人当たり面積"/>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84745</xdr:rowOff>
    </xdr:from>
    <xdr:ext cx="469744" cy="259045"/>
    <xdr:sp macro="" textlink="">
      <xdr:nvSpPr>
        <xdr:cNvPr id="854" name="n_2mainValue【庁舎】&#10;一人当たり面積"/>
        <xdr:cNvSpPr txBox="1"/>
      </xdr:nvSpPr>
      <xdr:spPr>
        <a:xfrm>
          <a:off x="201994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55" name="n_3mainValue【庁舎】&#10;一人当たり面積"/>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856" name="n_4mainValue【庁舎】&#10;一人当たり面積"/>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年、市民会館については昭和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年建設といずれも老朽化が進んでいるため、類似団体と比べると数値が高くなっており、今後もこの傾向が続く見込みである。その一方で、体育館については、平成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年建設のため、減価償却は進んでいるものの類似団体と比べると数値が低い状況である。</a:t>
          </a:r>
          <a:endParaRPr lang="ja-JP" altLang="ja-JP" sz="1400">
            <a:effectLst/>
          </a:endParaRPr>
        </a:p>
        <a:p>
          <a:r>
            <a:rPr kumimoji="1" lang="ja-JP" altLang="ja-JP" sz="1100">
              <a:solidFill>
                <a:schemeClr val="dk1"/>
              </a:solidFill>
              <a:effectLst/>
              <a:latin typeface="+mn-lt"/>
              <a:ea typeface="+mn-ea"/>
              <a:cs typeface="+mn-cs"/>
            </a:rPr>
            <a:t>また、庁舎についても耐震化を実施したため、平成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年度以降、比率は大きく下がっており、福祉施設については、福祉センターの耐震工事や建替えが予定されているため、数年後の比率は多少改善する見込みである。</a:t>
          </a:r>
          <a:endParaRPr lang="ja-JP" altLang="ja-JP" sz="1400">
            <a:effectLst/>
          </a:endParaRPr>
        </a:p>
        <a:p>
          <a:r>
            <a:rPr kumimoji="1" lang="ja-JP" altLang="ja-JP" sz="1100">
              <a:solidFill>
                <a:schemeClr val="dk1"/>
              </a:solidFill>
              <a:effectLst/>
              <a:latin typeface="+mn-lt"/>
              <a:ea typeface="+mn-ea"/>
              <a:cs typeface="+mn-cs"/>
            </a:rPr>
            <a:t>消防施設は、令和元年度に実施した防災物資配送拠点施設の新設により有形固定資産減価償却率は改善されており、今後も消防屯所の移転建替え等による数値の改善が見込まれる。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5" t="s">
        <v>133</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2"/>
      <c r="DK1" s="2"/>
      <c r="DL1" s="2"/>
      <c r="DM1" s="2"/>
      <c r="DN1" s="2"/>
      <c r="DO1" s="2"/>
    </row>
    <row r="2" spans="1:119" ht="24" x14ac:dyDescent="0.15">
      <c r="B2" s="3" t="s">
        <v>135</v>
      </c>
      <c r="C2" s="3"/>
      <c r="D2" s="9"/>
    </row>
    <row r="3" spans="1:119" ht="18.75" customHeight="1" x14ac:dyDescent="0.15">
      <c r="A3" s="2"/>
      <c r="B3" s="400" t="s">
        <v>136</v>
      </c>
      <c r="C3" s="401"/>
      <c r="D3" s="401"/>
      <c r="E3" s="402"/>
      <c r="F3" s="402"/>
      <c r="G3" s="402"/>
      <c r="H3" s="402"/>
      <c r="I3" s="402"/>
      <c r="J3" s="402"/>
      <c r="K3" s="402"/>
      <c r="L3" s="402" t="s">
        <v>139</v>
      </c>
      <c r="M3" s="402"/>
      <c r="N3" s="402"/>
      <c r="O3" s="402"/>
      <c r="P3" s="402"/>
      <c r="Q3" s="402"/>
      <c r="R3" s="408"/>
      <c r="S3" s="408"/>
      <c r="T3" s="408"/>
      <c r="U3" s="408"/>
      <c r="V3" s="409"/>
      <c r="W3" s="413" t="s">
        <v>142</v>
      </c>
      <c r="X3" s="414"/>
      <c r="Y3" s="414"/>
      <c r="Z3" s="414"/>
      <c r="AA3" s="414"/>
      <c r="AB3" s="401"/>
      <c r="AC3" s="408" t="s">
        <v>143</v>
      </c>
      <c r="AD3" s="414"/>
      <c r="AE3" s="414"/>
      <c r="AF3" s="414"/>
      <c r="AG3" s="414"/>
      <c r="AH3" s="414"/>
      <c r="AI3" s="414"/>
      <c r="AJ3" s="414"/>
      <c r="AK3" s="414"/>
      <c r="AL3" s="418"/>
      <c r="AM3" s="413" t="s">
        <v>144</v>
      </c>
      <c r="AN3" s="414"/>
      <c r="AO3" s="414"/>
      <c r="AP3" s="414"/>
      <c r="AQ3" s="414"/>
      <c r="AR3" s="414"/>
      <c r="AS3" s="414"/>
      <c r="AT3" s="414"/>
      <c r="AU3" s="414"/>
      <c r="AV3" s="414"/>
      <c r="AW3" s="414"/>
      <c r="AX3" s="418"/>
      <c r="AY3" s="441" t="s">
        <v>9</v>
      </c>
      <c r="AZ3" s="442"/>
      <c r="BA3" s="442"/>
      <c r="BB3" s="442"/>
      <c r="BC3" s="442"/>
      <c r="BD3" s="442"/>
      <c r="BE3" s="442"/>
      <c r="BF3" s="442"/>
      <c r="BG3" s="442"/>
      <c r="BH3" s="442"/>
      <c r="BI3" s="442"/>
      <c r="BJ3" s="442"/>
      <c r="BK3" s="442"/>
      <c r="BL3" s="442"/>
      <c r="BM3" s="586"/>
      <c r="BN3" s="413" t="s">
        <v>149</v>
      </c>
      <c r="BO3" s="414"/>
      <c r="BP3" s="414"/>
      <c r="BQ3" s="414"/>
      <c r="BR3" s="414"/>
      <c r="BS3" s="414"/>
      <c r="BT3" s="414"/>
      <c r="BU3" s="418"/>
      <c r="BV3" s="413" t="s">
        <v>11</v>
      </c>
      <c r="BW3" s="414"/>
      <c r="BX3" s="414"/>
      <c r="BY3" s="414"/>
      <c r="BZ3" s="414"/>
      <c r="CA3" s="414"/>
      <c r="CB3" s="414"/>
      <c r="CC3" s="418"/>
      <c r="CD3" s="441" t="s">
        <v>9</v>
      </c>
      <c r="CE3" s="442"/>
      <c r="CF3" s="442"/>
      <c r="CG3" s="442"/>
      <c r="CH3" s="442"/>
      <c r="CI3" s="442"/>
      <c r="CJ3" s="442"/>
      <c r="CK3" s="442"/>
      <c r="CL3" s="442"/>
      <c r="CM3" s="442"/>
      <c r="CN3" s="442"/>
      <c r="CO3" s="442"/>
      <c r="CP3" s="442"/>
      <c r="CQ3" s="442"/>
      <c r="CR3" s="442"/>
      <c r="CS3" s="586"/>
      <c r="CT3" s="413" t="s">
        <v>150</v>
      </c>
      <c r="CU3" s="414"/>
      <c r="CV3" s="414"/>
      <c r="CW3" s="414"/>
      <c r="CX3" s="414"/>
      <c r="CY3" s="414"/>
      <c r="CZ3" s="414"/>
      <c r="DA3" s="418"/>
      <c r="DB3" s="413" t="s">
        <v>152</v>
      </c>
      <c r="DC3" s="414"/>
      <c r="DD3" s="414"/>
      <c r="DE3" s="414"/>
      <c r="DF3" s="414"/>
      <c r="DG3" s="414"/>
      <c r="DH3" s="414"/>
      <c r="DI3" s="418"/>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5"/>
      <c r="X4" s="416"/>
      <c r="Y4" s="416"/>
      <c r="Z4" s="416"/>
      <c r="AA4" s="416"/>
      <c r="AB4" s="404"/>
      <c r="AC4" s="410"/>
      <c r="AD4" s="416"/>
      <c r="AE4" s="416"/>
      <c r="AF4" s="416"/>
      <c r="AG4" s="416"/>
      <c r="AH4" s="416"/>
      <c r="AI4" s="416"/>
      <c r="AJ4" s="416"/>
      <c r="AK4" s="416"/>
      <c r="AL4" s="419"/>
      <c r="AM4" s="417"/>
      <c r="AN4" s="374"/>
      <c r="AO4" s="374"/>
      <c r="AP4" s="374"/>
      <c r="AQ4" s="374"/>
      <c r="AR4" s="374"/>
      <c r="AS4" s="374"/>
      <c r="AT4" s="374"/>
      <c r="AU4" s="374"/>
      <c r="AV4" s="374"/>
      <c r="AW4" s="374"/>
      <c r="AX4" s="420"/>
      <c r="AY4" s="498" t="s">
        <v>153</v>
      </c>
      <c r="AZ4" s="499"/>
      <c r="BA4" s="499"/>
      <c r="BB4" s="499"/>
      <c r="BC4" s="499"/>
      <c r="BD4" s="499"/>
      <c r="BE4" s="499"/>
      <c r="BF4" s="499"/>
      <c r="BG4" s="499"/>
      <c r="BH4" s="499"/>
      <c r="BI4" s="499"/>
      <c r="BJ4" s="499"/>
      <c r="BK4" s="499"/>
      <c r="BL4" s="499"/>
      <c r="BM4" s="500"/>
      <c r="BN4" s="482">
        <v>11539180</v>
      </c>
      <c r="BO4" s="483"/>
      <c r="BP4" s="483"/>
      <c r="BQ4" s="483"/>
      <c r="BR4" s="483"/>
      <c r="BS4" s="483"/>
      <c r="BT4" s="483"/>
      <c r="BU4" s="484"/>
      <c r="BV4" s="482">
        <v>12486723</v>
      </c>
      <c r="BW4" s="483"/>
      <c r="BX4" s="483"/>
      <c r="BY4" s="483"/>
      <c r="BZ4" s="483"/>
      <c r="CA4" s="483"/>
      <c r="CB4" s="483"/>
      <c r="CC4" s="484"/>
      <c r="CD4" s="553" t="s">
        <v>155</v>
      </c>
      <c r="CE4" s="554"/>
      <c r="CF4" s="554"/>
      <c r="CG4" s="554"/>
      <c r="CH4" s="554"/>
      <c r="CI4" s="554"/>
      <c r="CJ4" s="554"/>
      <c r="CK4" s="554"/>
      <c r="CL4" s="554"/>
      <c r="CM4" s="554"/>
      <c r="CN4" s="554"/>
      <c r="CO4" s="554"/>
      <c r="CP4" s="554"/>
      <c r="CQ4" s="554"/>
      <c r="CR4" s="554"/>
      <c r="CS4" s="555"/>
      <c r="CT4" s="587">
        <v>5.5</v>
      </c>
      <c r="CU4" s="588"/>
      <c r="CV4" s="588"/>
      <c r="CW4" s="588"/>
      <c r="CX4" s="588"/>
      <c r="CY4" s="588"/>
      <c r="CZ4" s="588"/>
      <c r="DA4" s="589"/>
      <c r="DB4" s="587">
        <v>2.9</v>
      </c>
      <c r="DC4" s="588"/>
      <c r="DD4" s="588"/>
      <c r="DE4" s="588"/>
      <c r="DF4" s="588"/>
      <c r="DG4" s="588"/>
      <c r="DH4" s="588"/>
      <c r="DI4" s="589"/>
    </row>
    <row r="5" spans="1:119" ht="18.75" customHeight="1" x14ac:dyDescent="0.15">
      <c r="A5" s="2"/>
      <c r="B5" s="406"/>
      <c r="C5" s="375"/>
      <c r="D5" s="375"/>
      <c r="E5" s="407"/>
      <c r="F5" s="407"/>
      <c r="G5" s="407"/>
      <c r="H5" s="407"/>
      <c r="I5" s="407"/>
      <c r="J5" s="407"/>
      <c r="K5" s="407"/>
      <c r="L5" s="407"/>
      <c r="M5" s="407"/>
      <c r="N5" s="407"/>
      <c r="O5" s="407"/>
      <c r="P5" s="407"/>
      <c r="Q5" s="407"/>
      <c r="R5" s="373"/>
      <c r="S5" s="373"/>
      <c r="T5" s="373"/>
      <c r="U5" s="373"/>
      <c r="V5" s="412"/>
      <c r="W5" s="417"/>
      <c r="X5" s="374"/>
      <c r="Y5" s="374"/>
      <c r="Z5" s="374"/>
      <c r="AA5" s="374"/>
      <c r="AB5" s="375"/>
      <c r="AC5" s="373"/>
      <c r="AD5" s="374"/>
      <c r="AE5" s="374"/>
      <c r="AF5" s="374"/>
      <c r="AG5" s="374"/>
      <c r="AH5" s="374"/>
      <c r="AI5" s="374"/>
      <c r="AJ5" s="374"/>
      <c r="AK5" s="374"/>
      <c r="AL5" s="420"/>
      <c r="AM5" s="524" t="s">
        <v>156</v>
      </c>
      <c r="AN5" s="486"/>
      <c r="AO5" s="486"/>
      <c r="AP5" s="486"/>
      <c r="AQ5" s="486"/>
      <c r="AR5" s="486"/>
      <c r="AS5" s="486"/>
      <c r="AT5" s="487"/>
      <c r="AU5" s="525" t="s">
        <v>75</v>
      </c>
      <c r="AV5" s="526"/>
      <c r="AW5" s="526"/>
      <c r="AX5" s="526"/>
      <c r="AY5" s="492" t="s">
        <v>145</v>
      </c>
      <c r="AZ5" s="493"/>
      <c r="BA5" s="493"/>
      <c r="BB5" s="493"/>
      <c r="BC5" s="493"/>
      <c r="BD5" s="493"/>
      <c r="BE5" s="493"/>
      <c r="BF5" s="493"/>
      <c r="BG5" s="493"/>
      <c r="BH5" s="493"/>
      <c r="BI5" s="493"/>
      <c r="BJ5" s="493"/>
      <c r="BK5" s="493"/>
      <c r="BL5" s="493"/>
      <c r="BM5" s="494"/>
      <c r="BN5" s="495">
        <v>11165534</v>
      </c>
      <c r="BO5" s="496"/>
      <c r="BP5" s="496"/>
      <c r="BQ5" s="496"/>
      <c r="BR5" s="496"/>
      <c r="BS5" s="496"/>
      <c r="BT5" s="496"/>
      <c r="BU5" s="497"/>
      <c r="BV5" s="495">
        <v>12260038</v>
      </c>
      <c r="BW5" s="496"/>
      <c r="BX5" s="496"/>
      <c r="BY5" s="496"/>
      <c r="BZ5" s="496"/>
      <c r="CA5" s="496"/>
      <c r="CB5" s="496"/>
      <c r="CC5" s="497"/>
      <c r="CD5" s="506" t="s">
        <v>158</v>
      </c>
      <c r="CE5" s="457"/>
      <c r="CF5" s="457"/>
      <c r="CG5" s="457"/>
      <c r="CH5" s="457"/>
      <c r="CI5" s="457"/>
      <c r="CJ5" s="457"/>
      <c r="CK5" s="457"/>
      <c r="CL5" s="457"/>
      <c r="CM5" s="457"/>
      <c r="CN5" s="457"/>
      <c r="CO5" s="457"/>
      <c r="CP5" s="457"/>
      <c r="CQ5" s="457"/>
      <c r="CR5" s="457"/>
      <c r="CS5" s="507"/>
      <c r="CT5" s="358">
        <v>88.4</v>
      </c>
      <c r="CU5" s="359"/>
      <c r="CV5" s="359"/>
      <c r="CW5" s="359"/>
      <c r="CX5" s="359"/>
      <c r="CY5" s="359"/>
      <c r="CZ5" s="359"/>
      <c r="DA5" s="360"/>
      <c r="DB5" s="358">
        <v>95.2</v>
      </c>
      <c r="DC5" s="359"/>
      <c r="DD5" s="359"/>
      <c r="DE5" s="359"/>
      <c r="DF5" s="359"/>
      <c r="DG5" s="359"/>
      <c r="DH5" s="359"/>
      <c r="DI5" s="360"/>
    </row>
    <row r="6" spans="1:119" ht="18.75" customHeight="1" x14ac:dyDescent="0.15">
      <c r="A6" s="2"/>
      <c r="B6" s="421" t="s">
        <v>159</v>
      </c>
      <c r="C6" s="372"/>
      <c r="D6" s="372"/>
      <c r="E6" s="422"/>
      <c r="F6" s="422"/>
      <c r="G6" s="422"/>
      <c r="H6" s="422"/>
      <c r="I6" s="422"/>
      <c r="J6" s="422"/>
      <c r="K6" s="422"/>
      <c r="L6" s="422" t="s">
        <v>162</v>
      </c>
      <c r="M6" s="422"/>
      <c r="N6" s="422"/>
      <c r="O6" s="422"/>
      <c r="P6" s="422"/>
      <c r="Q6" s="422"/>
      <c r="R6" s="370"/>
      <c r="S6" s="370"/>
      <c r="T6" s="370"/>
      <c r="U6" s="370"/>
      <c r="V6" s="426"/>
      <c r="W6" s="429" t="s">
        <v>165</v>
      </c>
      <c r="X6" s="371"/>
      <c r="Y6" s="371"/>
      <c r="Z6" s="371"/>
      <c r="AA6" s="371"/>
      <c r="AB6" s="372"/>
      <c r="AC6" s="432" t="s">
        <v>166</v>
      </c>
      <c r="AD6" s="433"/>
      <c r="AE6" s="433"/>
      <c r="AF6" s="433"/>
      <c r="AG6" s="433"/>
      <c r="AH6" s="433"/>
      <c r="AI6" s="433"/>
      <c r="AJ6" s="433"/>
      <c r="AK6" s="433"/>
      <c r="AL6" s="434"/>
      <c r="AM6" s="524" t="s">
        <v>79</v>
      </c>
      <c r="AN6" s="486"/>
      <c r="AO6" s="486"/>
      <c r="AP6" s="486"/>
      <c r="AQ6" s="486"/>
      <c r="AR6" s="486"/>
      <c r="AS6" s="486"/>
      <c r="AT6" s="487"/>
      <c r="AU6" s="525" t="s">
        <v>75</v>
      </c>
      <c r="AV6" s="526"/>
      <c r="AW6" s="526"/>
      <c r="AX6" s="526"/>
      <c r="AY6" s="492" t="s">
        <v>170</v>
      </c>
      <c r="AZ6" s="493"/>
      <c r="BA6" s="493"/>
      <c r="BB6" s="493"/>
      <c r="BC6" s="493"/>
      <c r="BD6" s="493"/>
      <c r="BE6" s="493"/>
      <c r="BF6" s="493"/>
      <c r="BG6" s="493"/>
      <c r="BH6" s="493"/>
      <c r="BI6" s="493"/>
      <c r="BJ6" s="493"/>
      <c r="BK6" s="493"/>
      <c r="BL6" s="493"/>
      <c r="BM6" s="494"/>
      <c r="BN6" s="495">
        <v>373646</v>
      </c>
      <c r="BO6" s="496"/>
      <c r="BP6" s="496"/>
      <c r="BQ6" s="496"/>
      <c r="BR6" s="496"/>
      <c r="BS6" s="496"/>
      <c r="BT6" s="496"/>
      <c r="BU6" s="497"/>
      <c r="BV6" s="495">
        <v>226685</v>
      </c>
      <c r="BW6" s="496"/>
      <c r="BX6" s="496"/>
      <c r="BY6" s="496"/>
      <c r="BZ6" s="496"/>
      <c r="CA6" s="496"/>
      <c r="CB6" s="496"/>
      <c r="CC6" s="497"/>
      <c r="CD6" s="506" t="s">
        <v>171</v>
      </c>
      <c r="CE6" s="457"/>
      <c r="CF6" s="457"/>
      <c r="CG6" s="457"/>
      <c r="CH6" s="457"/>
      <c r="CI6" s="457"/>
      <c r="CJ6" s="457"/>
      <c r="CK6" s="457"/>
      <c r="CL6" s="457"/>
      <c r="CM6" s="457"/>
      <c r="CN6" s="457"/>
      <c r="CO6" s="457"/>
      <c r="CP6" s="457"/>
      <c r="CQ6" s="457"/>
      <c r="CR6" s="457"/>
      <c r="CS6" s="507"/>
      <c r="CT6" s="582">
        <v>90.8</v>
      </c>
      <c r="CU6" s="583"/>
      <c r="CV6" s="583"/>
      <c r="CW6" s="583"/>
      <c r="CX6" s="583"/>
      <c r="CY6" s="583"/>
      <c r="CZ6" s="583"/>
      <c r="DA6" s="584"/>
      <c r="DB6" s="582">
        <v>98.4</v>
      </c>
      <c r="DC6" s="583"/>
      <c r="DD6" s="583"/>
      <c r="DE6" s="583"/>
      <c r="DF6" s="583"/>
      <c r="DG6" s="583"/>
      <c r="DH6" s="583"/>
      <c r="DI6" s="584"/>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5"/>
      <c r="X7" s="416"/>
      <c r="Y7" s="416"/>
      <c r="Z7" s="416"/>
      <c r="AA7" s="416"/>
      <c r="AB7" s="404"/>
      <c r="AC7" s="435"/>
      <c r="AD7" s="436"/>
      <c r="AE7" s="436"/>
      <c r="AF7" s="436"/>
      <c r="AG7" s="436"/>
      <c r="AH7" s="436"/>
      <c r="AI7" s="436"/>
      <c r="AJ7" s="436"/>
      <c r="AK7" s="436"/>
      <c r="AL7" s="437"/>
      <c r="AM7" s="524" t="s">
        <v>172</v>
      </c>
      <c r="AN7" s="486"/>
      <c r="AO7" s="486"/>
      <c r="AP7" s="486"/>
      <c r="AQ7" s="486"/>
      <c r="AR7" s="486"/>
      <c r="AS7" s="486"/>
      <c r="AT7" s="487"/>
      <c r="AU7" s="525" t="s">
        <v>75</v>
      </c>
      <c r="AV7" s="526"/>
      <c r="AW7" s="526"/>
      <c r="AX7" s="526"/>
      <c r="AY7" s="492" t="s">
        <v>173</v>
      </c>
      <c r="AZ7" s="493"/>
      <c r="BA7" s="493"/>
      <c r="BB7" s="493"/>
      <c r="BC7" s="493"/>
      <c r="BD7" s="493"/>
      <c r="BE7" s="493"/>
      <c r="BF7" s="493"/>
      <c r="BG7" s="493"/>
      <c r="BH7" s="493"/>
      <c r="BI7" s="493"/>
      <c r="BJ7" s="493"/>
      <c r="BK7" s="493"/>
      <c r="BL7" s="493"/>
      <c r="BM7" s="494"/>
      <c r="BN7" s="495">
        <v>62951</v>
      </c>
      <c r="BO7" s="496"/>
      <c r="BP7" s="496"/>
      <c r="BQ7" s="496"/>
      <c r="BR7" s="496"/>
      <c r="BS7" s="496"/>
      <c r="BT7" s="496"/>
      <c r="BU7" s="497"/>
      <c r="BV7" s="495">
        <v>75828</v>
      </c>
      <c r="BW7" s="496"/>
      <c r="BX7" s="496"/>
      <c r="BY7" s="496"/>
      <c r="BZ7" s="496"/>
      <c r="CA7" s="496"/>
      <c r="CB7" s="496"/>
      <c r="CC7" s="497"/>
      <c r="CD7" s="506" t="s">
        <v>174</v>
      </c>
      <c r="CE7" s="457"/>
      <c r="CF7" s="457"/>
      <c r="CG7" s="457"/>
      <c r="CH7" s="457"/>
      <c r="CI7" s="457"/>
      <c r="CJ7" s="457"/>
      <c r="CK7" s="457"/>
      <c r="CL7" s="457"/>
      <c r="CM7" s="457"/>
      <c r="CN7" s="457"/>
      <c r="CO7" s="457"/>
      <c r="CP7" s="457"/>
      <c r="CQ7" s="457"/>
      <c r="CR7" s="457"/>
      <c r="CS7" s="507"/>
      <c r="CT7" s="495">
        <v>5662711</v>
      </c>
      <c r="CU7" s="496"/>
      <c r="CV7" s="496"/>
      <c r="CW7" s="496"/>
      <c r="CX7" s="496"/>
      <c r="CY7" s="496"/>
      <c r="CZ7" s="496"/>
      <c r="DA7" s="497"/>
      <c r="DB7" s="495">
        <v>5283268</v>
      </c>
      <c r="DC7" s="496"/>
      <c r="DD7" s="496"/>
      <c r="DE7" s="496"/>
      <c r="DF7" s="496"/>
      <c r="DG7" s="496"/>
      <c r="DH7" s="496"/>
      <c r="DI7" s="497"/>
    </row>
    <row r="8" spans="1:119" ht="18.75" customHeight="1" x14ac:dyDescent="0.15">
      <c r="A8" s="2"/>
      <c r="B8" s="423"/>
      <c r="C8" s="424"/>
      <c r="D8" s="424"/>
      <c r="E8" s="425"/>
      <c r="F8" s="425"/>
      <c r="G8" s="425"/>
      <c r="H8" s="425"/>
      <c r="I8" s="425"/>
      <c r="J8" s="425"/>
      <c r="K8" s="425"/>
      <c r="L8" s="425"/>
      <c r="M8" s="425"/>
      <c r="N8" s="425"/>
      <c r="O8" s="425"/>
      <c r="P8" s="425"/>
      <c r="Q8" s="425"/>
      <c r="R8" s="427"/>
      <c r="S8" s="427"/>
      <c r="T8" s="427"/>
      <c r="U8" s="427"/>
      <c r="V8" s="428"/>
      <c r="W8" s="430"/>
      <c r="X8" s="431"/>
      <c r="Y8" s="431"/>
      <c r="Z8" s="431"/>
      <c r="AA8" s="431"/>
      <c r="AB8" s="424"/>
      <c r="AC8" s="438"/>
      <c r="AD8" s="439"/>
      <c r="AE8" s="439"/>
      <c r="AF8" s="439"/>
      <c r="AG8" s="439"/>
      <c r="AH8" s="439"/>
      <c r="AI8" s="439"/>
      <c r="AJ8" s="439"/>
      <c r="AK8" s="439"/>
      <c r="AL8" s="440"/>
      <c r="AM8" s="524" t="s">
        <v>175</v>
      </c>
      <c r="AN8" s="486"/>
      <c r="AO8" s="486"/>
      <c r="AP8" s="486"/>
      <c r="AQ8" s="486"/>
      <c r="AR8" s="486"/>
      <c r="AS8" s="486"/>
      <c r="AT8" s="487"/>
      <c r="AU8" s="525" t="s">
        <v>75</v>
      </c>
      <c r="AV8" s="526"/>
      <c r="AW8" s="526"/>
      <c r="AX8" s="526"/>
      <c r="AY8" s="492" t="s">
        <v>178</v>
      </c>
      <c r="AZ8" s="493"/>
      <c r="BA8" s="493"/>
      <c r="BB8" s="493"/>
      <c r="BC8" s="493"/>
      <c r="BD8" s="493"/>
      <c r="BE8" s="493"/>
      <c r="BF8" s="493"/>
      <c r="BG8" s="493"/>
      <c r="BH8" s="493"/>
      <c r="BI8" s="493"/>
      <c r="BJ8" s="493"/>
      <c r="BK8" s="493"/>
      <c r="BL8" s="493"/>
      <c r="BM8" s="494"/>
      <c r="BN8" s="495">
        <v>310695</v>
      </c>
      <c r="BO8" s="496"/>
      <c r="BP8" s="496"/>
      <c r="BQ8" s="496"/>
      <c r="BR8" s="496"/>
      <c r="BS8" s="496"/>
      <c r="BT8" s="496"/>
      <c r="BU8" s="497"/>
      <c r="BV8" s="495">
        <v>150857</v>
      </c>
      <c r="BW8" s="496"/>
      <c r="BX8" s="496"/>
      <c r="BY8" s="496"/>
      <c r="BZ8" s="496"/>
      <c r="CA8" s="496"/>
      <c r="CB8" s="496"/>
      <c r="CC8" s="497"/>
      <c r="CD8" s="506" t="s">
        <v>179</v>
      </c>
      <c r="CE8" s="457"/>
      <c r="CF8" s="457"/>
      <c r="CG8" s="457"/>
      <c r="CH8" s="457"/>
      <c r="CI8" s="457"/>
      <c r="CJ8" s="457"/>
      <c r="CK8" s="457"/>
      <c r="CL8" s="457"/>
      <c r="CM8" s="457"/>
      <c r="CN8" s="457"/>
      <c r="CO8" s="457"/>
      <c r="CP8" s="457"/>
      <c r="CQ8" s="457"/>
      <c r="CR8" s="457"/>
      <c r="CS8" s="507"/>
      <c r="CT8" s="558">
        <v>0.26</v>
      </c>
      <c r="CU8" s="559"/>
      <c r="CV8" s="559"/>
      <c r="CW8" s="559"/>
      <c r="CX8" s="559"/>
      <c r="CY8" s="559"/>
      <c r="CZ8" s="559"/>
      <c r="DA8" s="560"/>
      <c r="DB8" s="558">
        <v>0.27</v>
      </c>
      <c r="DC8" s="559"/>
      <c r="DD8" s="559"/>
      <c r="DE8" s="559"/>
      <c r="DF8" s="559"/>
      <c r="DG8" s="559"/>
      <c r="DH8" s="559"/>
      <c r="DI8" s="560"/>
    </row>
    <row r="9" spans="1:119" ht="18.75" customHeight="1" x14ac:dyDescent="0.15">
      <c r="A9" s="2"/>
      <c r="B9" s="441" t="s">
        <v>21</v>
      </c>
      <c r="C9" s="442"/>
      <c r="D9" s="442"/>
      <c r="E9" s="442"/>
      <c r="F9" s="442"/>
      <c r="G9" s="442"/>
      <c r="H9" s="442"/>
      <c r="I9" s="442"/>
      <c r="J9" s="442"/>
      <c r="K9" s="443"/>
      <c r="L9" s="576" t="s">
        <v>15</v>
      </c>
      <c r="M9" s="577"/>
      <c r="N9" s="577"/>
      <c r="O9" s="577"/>
      <c r="P9" s="577"/>
      <c r="Q9" s="578"/>
      <c r="R9" s="579">
        <v>12388</v>
      </c>
      <c r="S9" s="580"/>
      <c r="T9" s="580"/>
      <c r="U9" s="580"/>
      <c r="V9" s="581"/>
      <c r="W9" s="413" t="s">
        <v>181</v>
      </c>
      <c r="X9" s="414"/>
      <c r="Y9" s="414"/>
      <c r="Z9" s="414"/>
      <c r="AA9" s="414"/>
      <c r="AB9" s="414"/>
      <c r="AC9" s="414"/>
      <c r="AD9" s="414"/>
      <c r="AE9" s="414"/>
      <c r="AF9" s="414"/>
      <c r="AG9" s="414"/>
      <c r="AH9" s="414"/>
      <c r="AI9" s="414"/>
      <c r="AJ9" s="414"/>
      <c r="AK9" s="414"/>
      <c r="AL9" s="418"/>
      <c r="AM9" s="524" t="s">
        <v>182</v>
      </c>
      <c r="AN9" s="486"/>
      <c r="AO9" s="486"/>
      <c r="AP9" s="486"/>
      <c r="AQ9" s="486"/>
      <c r="AR9" s="486"/>
      <c r="AS9" s="486"/>
      <c r="AT9" s="487"/>
      <c r="AU9" s="525" t="s">
        <v>75</v>
      </c>
      <c r="AV9" s="526"/>
      <c r="AW9" s="526"/>
      <c r="AX9" s="526"/>
      <c r="AY9" s="492" t="s">
        <v>76</v>
      </c>
      <c r="AZ9" s="493"/>
      <c r="BA9" s="493"/>
      <c r="BB9" s="493"/>
      <c r="BC9" s="493"/>
      <c r="BD9" s="493"/>
      <c r="BE9" s="493"/>
      <c r="BF9" s="493"/>
      <c r="BG9" s="493"/>
      <c r="BH9" s="493"/>
      <c r="BI9" s="493"/>
      <c r="BJ9" s="493"/>
      <c r="BK9" s="493"/>
      <c r="BL9" s="493"/>
      <c r="BM9" s="494"/>
      <c r="BN9" s="495">
        <v>159838</v>
      </c>
      <c r="BO9" s="496"/>
      <c r="BP9" s="496"/>
      <c r="BQ9" s="496"/>
      <c r="BR9" s="496"/>
      <c r="BS9" s="496"/>
      <c r="BT9" s="496"/>
      <c r="BU9" s="497"/>
      <c r="BV9" s="495">
        <v>38474</v>
      </c>
      <c r="BW9" s="496"/>
      <c r="BX9" s="496"/>
      <c r="BY9" s="496"/>
      <c r="BZ9" s="496"/>
      <c r="CA9" s="496"/>
      <c r="CB9" s="496"/>
      <c r="CC9" s="497"/>
      <c r="CD9" s="506" t="s">
        <v>73</v>
      </c>
      <c r="CE9" s="457"/>
      <c r="CF9" s="457"/>
      <c r="CG9" s="457"/>
      <c r="CH9" s="457"/>
      <c r="CI9" s="457"/>
      <c r="CJ9" s="457"/>
      <c r="CK9" s="457"/>
      <c r="CL9" s="457"/>
      <c r="CM9" s="457"/>
      <c r="CN9" s="457"/>
      <c r="CO9" s="457"/>
      <c r="CP9" s="457"/>
      <c r="CQ9" s="457"/>
      <c r="CR9" s="457"/>
      <c r="CS9" s="507"/>
      <c r="CT9" s="358">
        <v>22.5</v>
      </c>
      <c r="CU9" s="359"/>
      <c r="CV9" s="359"/>
      <c r="CW9" s="359"/>
      <c r="CX9" s="359"/>
      <c r="CY9" s="359"/>
      <c r="CZ9" s="359"/>
      <c r="DA9" s="360"/>
      <c r="DB9" s="358">
        <v>24.3</v>
      </c>
      <c r="DC9" s="359"/>
      <c r="DD9" s="359"/>
      <c r="DE9" s="359"/>
      <c r="DF9" s="359"/>
      <c r="DG9" s="359"/>
      <c r="DH9" s="359"/>
      <c r="DI9" s="360"/>
    </row>
    <row r="10" spans="1:119" ht="18.75" customHeight="1" x14ac:dyDescent="0.15">
      <c r="A10" s="2"/>
      <c r="B10" s="441"/>
      <c r="C10" s="442"/>
      <c r="D10" s="442"/>
      <c r="E10" s="442"/>
      <c r="F10" s="442"/>
      <c r="G10" s="442"/>
      <c r="H10" s="442"/>
      <c r="I10" s="442"/>
      <c r="J10" s="442"/>
      <c r="K10" s="443"/>
      <c r="L10" s="485" t="s">
        <v>185</v>
      </c>
      <c r="M10" s="486"/>
      <c r="N10" s="486"/>
      <c r="O10" s="486"/>
      <c r="P10" s="486"/>
      <c r="Q10" s="487"/>
      <c r="R10" s="488">
        <v>13778</v>
      </c>
      <c r="S10" s="489"/>
      <c r="T10" s="489"/>
      <c r="U10" s="489"/>
      <c r="V10" s="491"/>
      <c r="W10" s="415"/>
      <c r="X10" s="416"/>
      <c r="Y10" s="416"/>
      <c r="Z10" s="416"/>
      <c r="AA10" s="416"/>
      <c r="AB10" s="416"/>
      <c r="AC10" s="416"/>
      <c r="AD10" s="416"/>
      <c r="AE10" s="416"/>
      <c r="AF10" s="416"/>
      <c r="AG10" s="416"/>
      <c r="AH10" s="416"/>
      <c r="AI10" s="416"/>
      <c r="AJ10" s="416"/>
      <c r="AK10" s="416"/>
      <c r="AL10" s="419"/>
      <c r="AM10" s="524" t="s">
        <v>186</v>
      </c>
      <c r="AN10" s="486"/>
      <c r="AO10" s="486"/>
      <c r="AP10" s="486"/>
      <c r="AQ10" s="486"/>
      <c r="AR10" s="486"/>
      <c r="AS10" s="486"/>
      <c r="AT10" s="487"/>
      <c r="AU10" s="525" t="s">
        <v>189</v>
      </c>
      <c r="AV10" s="526"/>
      <c r="AW10" s="526"/>
      <c r="AX10" s="526"/>
      <c r="AY10" s="492" t="s">
        <v>190</v>
      </c>
      <c r="AZ10" s="493"/>
      <c r="BA10" s="493"/>
      <c r="BB10" s="493"/>
      <c r="BC10" s="493"/>
      <c r="BD10" s="493"/>
      <c r="BE10" s="493"/>
      <c r="BF10" s="493"/>
      <c r="BG10" s="493"/>
      <c r="BH10" s="493"/>
      <c r="BI10" s="493"/>
      <c r="BJ10" s="493"/>
      <c r="BK10" s="493"/>
      <c r="BL10" s="493"/>
      <c r="BM10" s="494"/>
      <c r="BN10" s="495">
        <v>80088</v>
      </c>
      <c r="BO10" s="496"/>
      <c r="BP10" s="496"/>
      <c r="BQ10" s="496"/>
      <c r="BR10" s="496"/>
      <c r="BS10" s="496"/>
      <c r="BT10" s="496"/>
      <c r="BU10" s="497"/>
      <c r="BV10" s="495">
        <v>57092</v>
      </c>
      <c r="BW10" s="496"/>
      <c r="BX10" s="496"/>
      <c r="BY10" s="496"/>
      <c r="BZ10" s="496"/>
      <c r="CA10" s="496"/>
      <c r="CB10" s="496"/>
      <c r="CC10" s="49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41"/>
      <c r="C11" s="442"/>
      <c r="D11" s="442"/>
      <c r="E11" s="442"/>
      <c r="F11" s="442"/>
      <c r="G11" s="442"/>
      <c r="H11" s="442"/>
      <c r="I11" s="442"/>
      <c r="J11" s="442"/>
      <c r="K11" s="443"/>
      <c r="L11" s="458" t="s">
        <v>194</v>
      </c>
      <c r="M11" s="459"/>
      <c r="N11" s="459"/>
      <c r="O11" s="459"/>
      <c r="P11" s="459"/>
      <c r="Q11" s="460"/>
      <c r="R11" s="573" t="s">
        <v>58</v>
      </c>
      <c r="S11" s="574"/>
      <c r="T11" s="574"/>
      <c r="U11" s="574"/>
      <c r="V11" s="575"/>
      <c r="W11" s="415"/>
      <c r="X11" s="416"/>
      <c r="Y11" s="416"/>
      <c r="Z11" s="416"/>
      <c r="AA11" s="416"/>
      <c r="AB11" s="416"/>
      <c r="AC11" s="416"/>
      <c r="AD11" s="416"/>
      <c r="AE11" s="416"/>
      <c r="AF11" s="416"/>
      <c r="AG11" s="416"/>
      <c r="AH11" s="416"/>
      <c r="AI11" s="416"/>
      <c r="AJ11" s="416"/>
      <c r="AK11" s="416"/>
      <c r="AL11" s="419"/>
      <c r="AM11" s="524" t="s">
        <v>195</v>
      </c>
      <c r="AN11" s="486"/>
      <c r="AO11" s="486"/>
      <c r="AP11" s="486"/>
      <c r="AQ11" s="486"/>
      <c r="AR11" s="486"/>
      <c r="AS11" s="486"/>
      <c r="AT11" s="487"/>
      <c r="AU11" s="525" t="s">
        <v>189</v>
      </c>
      <c r="AV11" s="526"/>
      <c r="AW11" s="526"/>
      <c r="AX11" s="526"/>
      <c r="AY11" s="492" t="s">
        <v>196</v>
      </c>
      <c r="AZ11" s="493"/>
      <c r="BA11" s="493"/>
      <c r="BB11" s="493"/>
      <c r="BC11" s="493"/>
      <c r="BD11" s="493"/>
      <c r="BE11" s="493"/>
      <c r="BF11" s="493"/>
      <c r="BG11" s="493"/>
      <c r="BH11" s="493"/>
      <c r="BI11" s="493"/>
      <c r="BJ11" s="493"/>
      <c r="BK11" s="493"/>
      <c r="BL11" s="493"/>
      <c r="BM11" s="494"/>
      <c r="BN11" s="495">
        <v>0</v>
      </c>
      <c r="BO11" s="496"/>
      <c r="BP11" s="496"/>
      <c r="BQ11" s="496"/>
      <c r="BR11" s="496"/>
      <c r="BS11" s="496"/>
      <c r="BT11" s="496"/>
      <c r="BU11" s="497"/>
      <c r="BV11" s="495">
        <v>0</v>
      </c>
      <c r="BW11" s="496"/>
      <c r="BX11" s="496"/>
      <c r="BY11" s="496"/>
      <c r="BZ11" s="496"/>
      <c r="CA11" s="496"/>
      <c r="CB11" s="496"/>
      <c r="CC11" s="497"/>
      <c r="CD11" s="506" t="s">
        <v>199</v>
      </c>
      <c r="CE11" s="457"/>
      <c r="CF11" s="457"/>
      <c r="CG11" s="457"/>
      <c r="CH11" s="457"/>
      <c r="CI11" s="457"/>
      <c r="CJ11" s="457"/>
      <c r="CK11" s="457"/>
      <c r="CL11" s="457"/>
      <c r="CM11" s="457"/>
      <c r="CN11" s="457"/>
      <c r="CO11" s="457"/>
      <c r="CP11" s="457"/>
      <c r="CQ11" s="457"/>
      <c r="CR11" s="457"/>
      <c r="CS11" s="507"/>
      <c r="CT11" s="558" t="s">
        <v>200</v>
      </c>
      <c r="CU11" s="559"/>
      <c r="CV11" s="559"/>
      <c r="CW11" s="559"/>
      <c r="CX11" s="559"/>
      <c r="CY11" s="559"/>
      <c r="CZ11" s="559"/>
      <c r="DA11" s="560"/>
      <c r="DB11" s="558" t="s">
        <v>200</v>
      </c>
      <c r="DC11" s="559"/>
      <c r="DD11" s="559"/>
      <c r="DE11" s="559"/>
      <c r="DF11" s="559"/>
      <c r="DG11" s="559"/>
      <c r="DH11" s="559"/>
      <c r="DI11" s="560"/>
    </row>
    <row r="12" spans="1:119" ht="18.75" customHeight="1" x14ac:dyDescent="0.15">
      <c r="A12" s="2"/>
      <c r="B12" s="444" t="s">
        <v>64</v>
      </c>
      <c r="C12" s="445"/>
      <c r="D12" s="445"/>
      <c r="E12" s="445"/>
      <c r="F12" s="445"/>
      <c r="G12" s="445"/>
      <c r="H12" s="445"/>
      <c r="I12" s="445"/>
      <c r="J12" s="445"/>
      <c r="K12" s="446"/>
      <c r="L12" s="561" t="s">
        <v>201</v>
      </c>
      <c r="M12" s="562"/>
      <c r="N12" s="562"/>
      <c r="O12" s="562"/>
      <c r="P12" s="562"/>
      <c r="Q12" s="563"/>
      <c r="R12" s="564">
        <v>12603</v>
      </c>
      <c r="S12" s="565"/>
      <c r="T12" s="565"/>
      <c r="U12" s="565"/>
      <c r="V12" s="566"/>
      <c r="W12" s="567" t="s">
        <v>9</v>
      </c>
      <c r="X12" s="526"/>
      <c r="Y12" s="526"/>
      <c r="Z12" s="526"/>
      <c r="AA12" s="526"/>
      <c r="AB12" s="568"/>
      <c r="AC12" s="569" t="s">
        <v>119</v>
      </c>
      <c r="AD12" s="570"/>
      <c r="AE12" s="570"/>
      <c r="AF12" s="570"/>
      <c r="AG12" s="571"/>
      <c r="AH12" s="569" t="s">
        <v>204</v>
      </c>
      <c r="AI12" s="570"/>
      <c r="AJ12" s="570"/>
      <c r="AK12" s="570"/>
      <c r="AL12" s="572"/>
      <c r="AM12" s="524" t="s">
        <v>205</v>
      </c>
      <c r="AN12" s="486"/>
      <c r="AO12" s="486"/>
      <c r="AP12" s="486"/>
      <c r="AQ12" s="486"/>
      <c r="AR12" s="486"/>
      <c r="AS12" s="486"/>
      <c r="AT12" s="487"/>
      <c r="AU12" s="525" t="s">
        <v>75</v>
      </c>
      <c r="AV12" s="526"/>
      <c r="AW12" s="526"/>
      <c r="AX12" s="526"/>
      <c r="AY12" s="492" t="s">
        <v>208</v>
      </c>
      <c r="AZ12" s="493"/>
      <c r="BA12" s="493"/>
      <c r="BB12" s="493"/>
      <c r="BC12" s="493"/>
      <c r="BD12" s="493"/>
      <c r="BE12" s="493"/>
      <c r="BF12" s="493"/>
      <c r="BG12" s="493"/>
      <c r="BH12" s="493"/>
      <c r="BI12" s="493"/>
      <c r="BJ12" s="493"/>
      <c r="BK12" s="493"/>
      <c r="BL12" s="493"/>
      <c r="BM12" s="494"/>
      <c r="BN12" s="495">
        <v>0</v>
      </c>
      <c r="BO12" s="496"/>
      <c r="BP12" s="496"/>
      <c r="BQ12" s="496"/>
      <c r="BR12" s="496"/>
      <c r="BS12" s="496"/>
      <c r="BT12" s="496"/>
      <c r="BU12" s="497"/>
      <c r="BV12" s="495">
        <v>0</v>
      </c>
      <c r="BW12" s="496"/>
      <c r="BX12" s="496"/>
      <c r="BY12" s="496"/>
      <c r="BZ12" s="496"/>
      <c r="CA12" s="496"/>
      <c r="CB12" s="496"/>
      <c r="CC12" s="497"/>
      <c r="CD12" s="506" t="s">
        <v>209</v>
      </c>
      <c r="CE12" s="457"/>
      <c r="CF12" s="457"/>
      <c r="CG12" s="457"/>
      <c r="CH12" s="457"/>
      <c r="CI12" s="457"/>
      <c r="CJ12" s="457"/>
      <c r="CK12" s="457"/>
      <c r="CL12" s="457"/>
      <c r="CM12" s="457"/>
      <c r="CN12" s="457"/>
      <c r="CO12" s="457"/>
      <c r="CP12" s="457"/>
      <c r="CQ12" s="457"/>
      <c r="CR12" s="457"/>
      <c r="CS12" s="507"/>
      <c r="CT12" s="558" t="s">
        <v>200</v>
      </c>
      <c r="CU12" s="559"/>
      <c r="CV12" s="559"/>
      <c r="CW12" s="559"/>
      <c r="CX12" s="559"/>
      <c r="CY12" s="559"/>
      <c r="CZ12" s="559"/>
      <c r="DA12" s="560"/>
      <c r="DB12" s="558" t="s">
        <v>200</v>
      </c>
      <c r="DC12" s="559"/>
      <c r="DD12" s="559"/>
      <c r="DE12" s="559"/>
      <c r="DF12" s="559"/>
      <c r="DG12" s="559"/>
      <c r="DH12" s="559"/>
      <c r="DI12" s="560"/>
    </row>
    <row r="13" spans="1:119" ht="18.75" customHeight="1" x14ac:dyDescent="0.15">
      <c r="A13" s="2"/>
      <c r="B13" s="447"/>
      <c r="C13" s="448"/>
      <c r="D13" s="448"/>
      <c r="E13" s="448"/>
      <c r="F13" s="448"/>
      <c r="G13" s="448"/>
      <c r="H13" s="448"/>
      <c r="I13" s="448"/>
      <c r="J13" s="448"/>
      <c r="K13" s="449"/>
      <c r="L13" s="14"/>
      <c r="M13" s="547" t="s">
        <v>211</v>
      </c>
      <c r="N13" s="548"/>
      <c r="O13" s="548"/>
      <c r="P13" s="548"/>
      <c r="Q13" s="549"/>
      <c r="R13" s="550">
        <v>12539</v>
      </c>
      <c r="S13" s="551"/>
      <c r="T13" s="551"/>
      <c r="U13" s="551"/>
      <c r="V13" s="552"/>
      <c r="W13" s="429" t="s">
        <v>212</v>
      </c>
      <c r="X13" s="371"/>
      <c r="Y13" s="371"/>
      <c r="Z13" s="371"/>
      <c r="AA13" s="371"/>
      <c r="AB13" s="372"/>
      <c r="AC13" s="488">
        <v>750</v>
      </c>
      <c r="AD13" s="489"/>
      <c r="AE13" s="489"/>
      <c r="AF13" s="489"/>
      <c r="AG13" s="490"/>
      <c r="AH13" s="488">
        <v>808</v>
      </c>
      <c r="AI13" s="489"/>
      <c r="AJ13" s="489"/>
      <c r="AK13" s="489"/>
      <c r="AL13" s="491"/>
      <c r="AM13" s="524" t="s">
        <v>214</v>
      </c>
      <c r="AN13" s="486"/>
      <c r="AO13" s="486"/>
      <c r="AP13" s="486"/>
      <c r="AQ13" s="486"/>
      <c r="AR13" s="486"/>
      <c r="AS13" s="486"/>
      <c r="AT13" s="487"/>
      <c r="AU13" s="525" t="s">
        <v>189</v>
      </c>
      <c r="AV13" s="526"/>
      <c r="AW13" s="526"/>
      <c r="AX13" s="526"/>
      <c r="AY13" s="492" t="s">
        <v>216</v>
      </c>
      <c r="AZ13" s="493"/>
      <c r="BA13" s="493"/>
      <c r="BB13" s="493"/>
      <c r="BC13" s="493"/>
      <c r="BD13" s="493"/>
      <c r="BE13" s="493"/>
      <c r="BF13" s="493"/>
      <c r="BG13" s="493"/>
      <c r="BH13" s="493"/>
      <c r="BI13" s="493"/>
      <c r="BJ13" s="493"/>
      <c r="BK13" s="493"/>
      <c r="BL13" s="493"/>
      <c r="BM13" s="494"/>
      <c r="BN13" s="495">
        <v>239926</v>
      </c>
      <c r="BO13" s="496"/>
      <c r="BP13" s="496"/>
      <c r="BQ13" s="496"/>
      <c r="BR13" s="496"/>
      <c r="BS13" s="496"/>
      <c r="BT13" s="496"/>
      <c r="BU13" s="497"/>
      <c r="BV13" s="495">
        <v>95566</v>
      </c>
      <c r="BW13" s="496"/>
      <c r="BX13" s="496"/>
      <c r="BY13" s="496"/>
      <c r="BZ13" s="496"/>
      <c r="CA13" s="496"/>
      <c r="CB13" s="496"/>
      <c r="CC13" s="497"/>
      <c r="CD13" s="506" t="s">
        <v>217</v>
      </c>
      <c r="CE13" s="457"/>
      <c r="CF13" s="457"/>
      <c r="CG13" s="457"/>
      <c r="CH13" s="457"/>
      <c r="CI13" s="457"/>
      <c r="CJ13" s="457"/>
      <c r="CK13" s="457"/>
      <c r="CL13" s="457"/>
      <c r="CM13" s="457"/>
      <c r="CN13" s="457"/>
      <c r="CO13" s="457"/>
      <c r="CP13" s="457"/>
      <c r="CQ13" s="457"/>
      <c r="CR13" s="457"/>
      <c r="CS13" s="507"/>
      <c r="CT13" s="358">
        <v>17.399999999999999</v>
      </c>
      <c r="CU13" s="359"/>
      <c r="CV13" s="359"/>
      <c r="CW13" s="359"/>
      <c r="CX13" s="359"/>
      <c r="CY13" s="359"/>
      <c r="CZ13" s="359"/>
      <c r="DA13" s="360"/>
      <c r="DB13" s="358">
        <v>18.5</v>
      </c>
      <c r="DC13" s="359"/>
      <c r="DD13" s="359"/>
      <c r="DE13" s="359"/>
      <c r="DF13" s="359"/>
      <c r="DG13" s="359"/>
      <c r="DH13" s="359"/>
      <c r="DI13" s="360"/>
    </row>
    <row r="14" spans="1:119" ht="18.75" customHeight="1" x14ac:dyDescent="0.15">
      <c r="A14" s="2"/>
      <c r="B14" s="447"/>
      <c r="C14" s="448"/>
      <c r="D14" s="448"/>
      <c r="E14" s="448"/>
      <c r="F14" s="448"/>
      <c r="G14" s="448"/>
      <c r="H14" s="448"/>
      <c r="I14" s="448"/>
      <c r="J14" s="448"/>
      <c r="K14" s="449"/>
      <c r="L14" s="537" t="s">
        <v>221</v>
      </c>
      <c r="M14" s="556"/>
      <c r="N14" s="556"/>
      <c r="O14" s="556"/>
      <c r="P14" s="556"/>
      <c r="Q14" s="557"/>
      <c r="R14" s="550">
        <v>12978</v>
      </c>
      <c r="S14" s="551"/>
      <c r="T14" s="551"/>
      <c r="U14" s="551"/>
      <c r="V14" s="552"/>
      <c r="W14" s="417"/>
      <c r="X14" s="374"/>
      <c r="Y14" s="374"/>
      <c r="Z14" s="374"/>
      <c r="AA14" s="374"/>
      <c r="AB14" s="375"/>
      <c r="AC14" s="540">
        <v>14.9</v>
      </c>
      <c r="AD14" s="541"/>
      <c r="AE14" s="541"/>
      <c r="AF14" s="541"/>
      <c r="AG14" s="542"/>
      <c r="AH14" s="540">
        <v>14.7</v>
      </c>
      <c r="AI14" s="541"/>
      <c r="AJ14" s="541"/>
      <c r="AK14" s="541"/>
      <c r="AL14" s="543"/>
      <c r="AM14" s="524"/>
      <c r="AN14" s="486"/>
      <c r="AO14" s="486"/>
      <c r="AP14" s="486"/>
      <c r="AQ14" s="486"/>
      <c r="AR14" s="486"/>
      <c r="AS14" s="486"/>
      <c r="AT14" s="487"/>
      <c r="AU14" s="525"/>
      <c r="AV14" s="526"/>
      <c r="AW14" s="526"/>
      <c r="AX14" s="526"/>
      <c r="AY14" s="492"/>
      <c r="AZ14" s="493"/>
      <c r="BA14" s="493"/>
      <c r="BB14" s="493"/>
      <c r="BC14" s="493"/>
      <c r="BD14" s="493"/>
      <c r="BE14" s="493"/>
      <c r="BF14" s="493"/>
      <c r="BG14" s="493"/>
      <c r="BH14" s="493"/>
      <c r="BI14" s="493"/>
      <c r="BJ14" s="493"/>
      <c r="BK14" s="493"/>
      <c r="BL14" s="493"/>
      <c r="BM14" s="494"/>
      <c r="BN14" s="495"/>
      <c r="BO14" s="496"/>
      <c r="BP14" s="496"/>
      <c r="BQ14" s="496"/>
      <c r="BR14" s="496"/>
      <c r="BS14" s="496"/>
      <c r="BT14" s="496"/>
      <c r="BU14" s="497"/>
      <c r="BV14" s="495"/>
      <c r="BW14" s="496"/>
      <c r="BX14" s="496"/>
      <c r="BY14" s="496"/>
      <c r="BZ14" s="496"/>
      <c r="CA14" s="496"/>
      <c r="CB14" s="496"/>
      <c r="CC14" s="497"/>
      <c r="CD14" s="501" t="s">
        <v>224</v>
      </c>
      <c r="CE14" s="502"/>
      <c r="CF14" s="502"/>
      <c r="CG14" s="502"/>
      <c r="CH14" s="502"/>
      <c r="CI14" s="502"/>
      <c r="CJ14" s="502"/>
      <c r="CK14" s="502"/>
      <c r="CL14" s="502"/>
      <c r="CM14" s="502"/>
      <c r="CN14" s="502"/>
      <c r="CO14" s="502"/>
      <c r="CP14" s="502"/>
      <c r="CQ14" s="502"/>
      <c r="CR14" s="502"/>
      <c r="CS14" s="503"/>
      <c r="CT14" s="544">
        <v>80.099999999999994</v>
      </c>
      <c r="CU14" s="545"/>
      <c r="CV14" s="545"/>
      <c r="CW14" s="545"/>
      <c r="CX14" s="545"/>
      <c r="CY14" s="545"/>
      <c r="CZ14" s="545"/>
      <c r="DA14" s="546"/>
      <c r="DB14" s="544">
        <v>100.9</v>
      </c>
      <c r="DC14" s="545"/>
      <c r="DD14" s="545"/>
      <c r="DE14" s="545"/>
      <c r="DF14" s="545"/>
      <c r="DG14" s="545"/>
      <c r="DH14" s="545"/>
      <c r="DI14" s="546"/>
    </row>
    <row r="15" spans="1:119" ht="18.75" customHeight="1" x14ac:dyDescent="0.15">
      <c r="A15" s="2"/>
      <c r="B15" s="447"/>
      <c r="C15" s="448"/>
      <c r="D15" s="448"/>
      <c r="E15" s="448"/>
      <c r="F15" s="448"/>
      <c r="G15" s="448"/>
      <c r="H15" s="448"/>
      <c r="I15" s="448"/>
      <c r="J15" s="448"/>
      <c r="K15" s="449"/>
      <c r="L15" s="14"/>
      <c r="M15" s="547" t="s">
        <v>211</v>
      </c>
      <c r="N15" s="548"/>
      <c r="O15" s="548"/>
      <c r="P15" s="548"/>
      <c r="Q15" s="549"/>
      <c r="R15" s="550">
        <v>12911</v>
      </c>
      <c r="S15" s="551"/>
      <c r="T15" s="551"/>
      <c r="U15" s="551"/>
      <c r="V15" s="552"/>
      <c r="W15" s="429" t="s">
        <v>5</v>
      </c>
      <c r="X15" s="371"/>
      <c r="Y15" s="371"/>
      <c r="Z15" s="371"/>
      <c r="AA15" s="371"/>
      <c r="AB15" s="372"/>
      <c r="AC15" s="488">
        <v>900</v>
      </c>
      <c r="AD15" s="489"/>
      <c r="AE15" s="489"/>
      <c r="AF15" s="489"/>
      <c r="AG15" s="490"/>
      <c r="AH15" s="488">
        <v>984</v>
      </c>
      <c r="AI15" s="489"/>
      <c r="AJ15" s="489"/>
      <c r="AK15" s="489"/>
      <c r="AL15" s="491"/>
      <c r="AM15" s="524"/>
      <c r="AN15" s="486"/>
      <c r="AO15" s="486"/>
      <c r="AP15" s="486"/>
      <c r="AQ15" s="486"/>
      <c r="AR15" s="486"/>
      <c r="AS15" s="486"/>
      <c r="AT15" s="487"/>
      <c r="AU15" s="525"/>
      <c r="AV15" s="526"/>
      <c r="AW15" s="526"/>
      <c r="AX15" s="526"/>
      <c r="AY15" s="498" t="s">
        <v>164</v>
      </c>
      <c r="AZ15" s="499"/>
      <c r="BA15" s="499"/>
      <c r="BB15" s="499"/>
      <c r="BC15" s="499"/>
      <c r="BD15" s="499"/>
      <c r="BE15" s="499"/>
      <c r="BF15" s="499"/>
      <c r="BG15" s="499"/>
      <c r="BH15" s="499"/>
      <c r="BI15" s="499"/>
      <c r="BJ15" s="499"/>
      <c r="BK15" s="499"/>
      <c r="BL15" s="499"/>
      <c r="BM15" s="500"/>
      <c r="BN15" s="482">
        <v>1223437</v>
      </c>
      <c r="BO15" s="483"/>
      <c r="BP15" s="483"/>
      <c r="BQ15" s="483"/>
      <c r="BR15" s="483"/>
      <c r="BS15" s="483"/>
      <c r="BT15" s="483"/>
      <c r="BU15" s="484"/>
      <c r="BV15" s="482">
        <v>1276020</v>
      </c>
      <c r="BW15" s="483"/>
      <c r="BX15" s="483"/>
      <c r="BY15" s="483"/>
      <c r="BZ15" s="483"/>
      <c r="CA15" s="483"/>
      <c r="CB15" s="483"/>
      <c r="CC15" s="484"/>
      <c r="CD15" s="553" t="s">
        <v>210</v>
      </c>
      <c r="CE15" s="554"/>
      <c r="CF15" s="554"/>
      <c r="CG15" s="554"/>
      <c r="CH15" s="554"/>
      <c r="CI15" s="554"/>
      <c r="CJ15" s="554"/>
      <c r="CK15" s="554"/>
      <c r="CL15" s="554"/>
      <c r="CM15" s="554"/>
      <c r="CN15" s="554"/>
      <c r="CO15" s="554"/>
      <c r="CP15" s="554"/>
      <c r="CQ15" s="554"/>
      <c r="CR15" s="554"/>
      <c r="CS15" s="555"/>
      <c r="CT15" s="28"/>
      <c r="CU15" s="31"/>
      <c r="CV15" s="31"/>
      <c r="CW15" s="31"/>
      <c r="CX15" s="31"/>
      <c r="CY15" s="31"/>
      <c r="CZ15" s="31"/>
      <c r="DA15" s="34"/>
      <c r="DB15" s="28"/>
      <c r="DC15" s="31"/>
      <c r="DD15" s="31"/>
      <c r="DE15" s="31"/>
      <c r="DF15" s="31"/>
      <c r="DG15" s="31"/>
      <c r="DH15" s="31"/>
      <c r="DI15" s="34"/>
    </row>
    <row r="16" spans="1:119" ht="18.75" customHeight="1" x14ac:dyDescent="0.15">
      <c r="A16" s="2"/>
      <c r="B16" s="447"/>
      <c r="C16" s="448"/>
      <c r="D16" s="448"/>
      <c r="E16" s="448"/>
      <c r="F16" s="448"/>
      <c r="G16" s="448"/>
      <c r="H16" s="448"/>
      <c r="I16" s="448"/>
      <c r="J16" s="448"/>
      <c r="K16" s="449"/>
      <c r="L16" s="537" t="s">
        <v>49</v>
      </c>
      <c r="M16" s="538"/>
      <c r="N16" s="538"/>
      <c r="O16" s="538"/>
      <c r="P16" s="538"/>
      <c r="Q16" s="539"/>
      <c r="R16" s="534" t="s">
        <v>225</v>
      </c>
      <c r="S16" s="535"/>
      <c r="T16" s="535"/>
      <c r="U16" s="535"/>
      <c r="V16" s="536"/>
      <c r="W16" s="417"/>
      <c r="X16" s="374"/>
      <c r="Y16" s="374"/>
      <c r="Z16" s="374"/>
      <c r="AA16" s="374"/>
      <c r="AB16" s="375"/>
      <c r="AC16" s="540">
        <v>17.899999999999999</v>
      </c>
      <c r="AD16" s="541"/>
      <c r="AE16" s="541"/>
      <c r="AF16" s="541"/>
      <c r="AG16" s="542"/>
      <c r="AH16" s="540">
        <v>17.899999999999999</v>
      </c>
      <c r="AI16" s="541"/>
      <c r="AJ16" s="541"/>
      <c r="AK16" s="541"/>
      <c r="AL16" s="543"/>
      <c r="AM16" s="524"/>
      <c r="AN16" s="486"/>
      <c r="AO16" s="486"/>
      <c r="AP16" s="486"/>
      <c r="AQ16" s="486"/>
      <c r="AR16" s="486"/>
      <c r="AS16" s="486"/>
      <c r="AT16" s="487"/>
      <c r="AU16" s="525"/>
      <c r="AV16" s="526"/>
      <c r="AW16" s="526"/>
      <c r="AX16" s="526"/>
      <c r="AY16" s="492" t="s">
        <v>117</v>
      </c>
      <c r="AZ16" s="493"/>
      <c r="BA16" s="493"/>
      <c r="BB16" s="493"/>
      <c r="BC16" s="493"/>
      <c r="BD16" s="493"/>
      <c r="BE16" s="493"/>
      <c r="BF16" s="493"/>
      <c r="BG16" s="493"/>
      <c r="BH16" s="493"/>
      <c r="BI16" s="493"/>
      <c r="BJ16" s="493"/>
      <c r="BK16" s="493"/>
      <c r="BL16" s="493"/>
      <c r="BM16" s="494"/>
      <c r="BN16" s="495">
        <v>5135803</v>
      </c>
      <c r="BO16" s="496"/>
      <c r="BP16" s="496"/>
      <c r="BQ16" s="496"/>
      <c r="BR16" s="496"/>
      <c r="BS16" s="496"/>
      <c r="BT16" s="496"/>
      <c r="BU16" s="497"/>
      <c r="BV16" s="495">
        <v>4811344</v>
      </c>
      <c r="BW16" s="496"/>
      <c r="BX16" s="496"/>
      <c r="BY16" s="496"/>
      <c r="BZ16" s="496"/>
      <c r="CA16" s="496"/>
      <c r="CB16" s="496"/>
      <c r="CC16" s="497"/>
      <c r="CD16" s="21"/>
      <c r="CE16" s="356"/>
      <c r="CF16" s="356"/>
      <c r="CG16" s="356"/>
      <c r="CH16" s="356"/>
      <c r="CI16" s="356"/>
      <c r="CJ16" s="356"/>
      <c r="CK16" s="356"/>
      <c r="CL16" s="356"/>
      <c r="CM16" s="356"/>
      <c r="CN16" s="356"/>
      <c r="CO16" s="356"/>
      <c r="CP16" s="356"/>
      <c r="CQ16" s="356"/>
      <c r="CR16" s="356"/>
      <c r="CS16" s="357"/>
      <c r="CT16" s="358"/>
      <c r="CU16" s="359"/>
      <c r="CV16" s="359"/>
      <c r="CW16" s="359"/>
      <c r="CX16" s="359"/>
      <c r="CY16" s="359"/>
      <c r="CZ16" s="359"/>
      <c r="DA16" s="360"/>
      <c r="DB16" s="358"/>
      <c r="DC16" s="359"/>
      <c r="DD16" s="359"/>
      <c r="DE16" s="359"/>
      <c r="DF16" s="359"/>
      <c r="DG16" s="359"/>
      <c r="DH16" s="359"/>
      <c r="DI16" s="360"/>
    </row>
    <row r="17" spans="1:113" ht="18.75" customHeight="1" x14ac:dyDescent="0.15">
      <c r="A17" s="2"/>
      <c r="B17" s="450"/>
      <c r="C17" s="451"/>
      <c r="D17" s="451"/>
      <c r="E17" s="451"/>
      <c r="F17" s="451"/>
      <c r="G17" s="451"/>
      <c r="H17" s="451"/>
      <c r="I17" s="451"/>
      <c r="J17" s="451"/>
      <c r="K17" s="452"/>
      <c r="L17" s="15"/>
      <c r="M17" s="531" t="s">
        <v>109</v>
      </c>
      <c r="N17" s="532"/>
      <c r="O17" s="532"/>
      <c r="P17" s="532"/>
      <c r="Q17" s="533"/>
      <c r="R17" s="534" t="s">
        <v>225</v>
      </c>
      <c r="S17" s="535"/>
      <c r="T17" s="535"/>
      <c r="U17" s="535"/>
      <c r="V17" s="536"/>
      <c r="W17" s="429" t="s">
        <v>103</v>
      </c>
      <c r="X17" s="371"/>
      <c r="Y17" s="371"/>
      <c r="Z17" s="371"/>
      <c r="AA17" s="371"/>
      <c r="AB17" s="372"/>
      <c r="AC17" s="488">
        <v>3390</v>
      </c>
      <c r="AD17" s="489"/>
      <c r="AE17" s="489"/>
      <c r="AF17" s="489"/>
      <c r="AG17" s="490"/>
      <c r="AH17" s="488">
        <v>3695</v>
      </c>
      <c r="AI17" s="489"/>
      <c r="AJ17" s="489"/>
      <c r="AK17" s="489"/>
      <c r="AL17" s="491"/>
      <c r="AM17" s="524"/>
      <c r="AN17" s="486"/>
      <c r="AO17" s="486"/>
      <c r="AP17" s="486"/>
      <c r="AQ17" s="486"/>
      <c r="AR17" s="486"/>
      <c r="AS17" s="486"/>
      <c r="AT17" s="487"/>
      <c r="AU17" s="525"/>
      <c r="AV17" s="526"/>
      <c r="AW17" s="526"/>
      <c r="AX17" s="526"/>
      <c r="AY17" s="492" t="s">
        <v>227</v>
      </c>
      <c r="AZ17" s="493"/>
      <c r="BA17" s="493"/>
      <c r="BB17" s="493"/>
      <c r="BC17" s="493"/>
      <c r="BD17" s="493"/>
      <c r="BE17" s="493"/>
      <c r="BF17" s="493"/>
      <c r="BG17" s="493"/>
      <c r="BH17" s="493"/>
      <c r="BI17" s="493"/>
      <c r="BJ17" s="493"/>
      <c r="BK17" s="493"/>
      <c r="BL17" s="493"/>
      <c r="BM17" s="494"/>
      <c r="BN17" s="495">
        <v>1518634</v>
      </c>
      <c r="BO17" s="496"/>
      <c r="BP17" s="496"/>
      <c r="BQ17" s="496"/>
      <c r="BR17" s="496"/>
      <c r="BS17" s="496"/>
      <c r="BT17" s="496"/>
      <c r="BU17" s="497"/>
      <c r="BV17" s="495">
        <v>1589829</v>
      </c>
      <c r="BW17" s="496"/>
      <c r="BX17" s="496"/>
      <c r="BY17" s="496"/>
      <c r="BZ17" s="496"/>
      <c r="CA17" s="496"/>
      <c r="CB17" s="496"/>
      <c r="CC17" s="497"/>
      <c r="CD17" s="21"/>
      <c r="CE17" s="356"/>
      <c r="CF17" s="356"/>
      <c r="CG17" s="356"/>
      <c r="CH17" s="356"/>
      <c r="CI17" s="356"/>
      <c r="CJ17" s="356"/>
      <c r="CK17" s="356"/>
      <c r="CL17" s="356"/>
      <c r="CM17" s="356"/>
      <c r="CN17" s="356"/>
      <c r="CO17" s="356"/>
      <c r="CP17" s="356"/>
      <c r="CQ17" s="356"/>
      <c r="CR17" s="356"/>
      <c r="CS17" s="357"/>
      <c r="CT17" s="358"/>
      <c r="CU17" s="359"/>
      <c r="CV17" s="359"/>
      <c r="CW17" s="359"/>
      <c r="CX17" s="359"/>
      <c r="CY17" s="359"/>
      <c r="CZ17" s="359"/>
      <c r="DA17" s="360"/>
      <c r="DB17" s="358"/>
      <c r="DC17" s="359"/>
      <c r="DD17" s="359"/>
      <c r="DE17" s="359"/>
      <c r="DF17" s="359"/>
      <c r="DG17" s="359"/>
      <c r="DH17" s="359"/>
      <c r="DI17" s="360"/>
    </row>
    <row r="18" spans="1:113" ht="18.75" customHeight="1" x14ac:dyDescent="0.15">
      <c r="A18" s="2"/>
      <c r="B18" s="511" t="s">
        <v>228</v>
      </c>
      <c r="C18" s="443"/>
      <c r="D18" s="443"/>
      <c r="E18" s="512"/>
      <c r="F18" s="512"/>
      <c r="G18" s="512"/>
      <c r="H18" s="512"/>
      <c r="I18" s="512"/>
      <c r="J18" s="512"/>
      <c r="K18" s="512"/>
      <c r="L18" s="527">
        <v>266.33999999999997</v>
      </c>
      <c r="M18" s="527"/>
      <c r="N18" s="527"/>
      <c r="O18" s="527"/>
      <c r="P18" s="527"/>
      <c r="Q18" s="527"/>
      <c r="R18" s="528"/>
      <c r="S18" s="528"/>
      <c r="T18" s="528"/>
      <c r="U18" s="528"/>
      <c r="V18" s="529"/>
      <c r="W18" s="430"/>
      <c r="X18" s="431"/>
      <c r="Y18" s="431"/>
      <c r="Z18" s="431"/>
      <c r="AA18" s="431"/>
      <c r="AB18" s="424"/>
      <c r="AC18" s="467">
        <v>67.3</v>
      </c>
      <c r="AD18" s="468"/>
      <c r="AE18" s="468"/>
      <c r="AF18" s="468"/>
      <c r="AG18" s="530"/>
      <c r="AH18" s="467">
        <v>67.3</v>
      </c>
      <c r="AI18" s="468"/>
      <c r="AJ18" s="468"/>
      <c r="AK18" s="468"/>
      <c r="AL18" s="469"/>
      <c r="AM18" s="524"/>
      <c r="AN18" s="486"/>
      <c r="AO18" s="486"/>
      <c r="AP18" s="486"/>
      <c r="AQ18" s="486"/>
      <c r="AR18" s="486"/>
      <c r="AS18" s="486"/>
      <c r="AT18" s="487"/>
      <c r="AU18" s="525"/>
      <c r="AV18" s="526"/>
      <c r="AW18" s="526"/>
      <c r="AX18" s="526"/>
      <c r="AY18" s="492" t="s">
        <v>230</v>
      </c>
      <c r="AZ18" s="493"/>
      <c r="BA18" s="493"/>
      <c r="BB18" s="493"/>
      <c r="BC18" s="493"/>
      <c r="BD18" s="493"/>
      <c r="BE18" s="493"/>
      <c r="BF18" s="493"/>
      <c r="BG18" s="493"/>
      <c r="BH18" s="493"/>
      <c r="BI18" s="493"/>
      <c r="BJ18" s="493"/>
      <c r="BK18" s="493"/>
      <c r="BL18" s="493"/>
      <c r="BM18" s="494"/>
      <c r="BN18" s="495">
        <v>5033832</v>
      </c>
      <c r="BO18" s="496"/>
      <c r="BP18" s="496"/>
      <c r="BQ18" s="496"/>
      <c r="BR18" s="496"/>
      <c r="BS18" s="496"/>
      <c r="BT18" s="496"/>
      <c r="BU18" s="497"/>
      <c r="BV18" s="495">
        <v>5052538</v>
      </c>
      <c r="BW18" s="496"/>
      <c r="BX18" s="496"/>
      <c r="BY18" s="496"/>
      <c r="BZ18" s="496"/>
      <c r="CA18" s="496"/>
      <c r="CB18" s="496"/>
      <c r="CC18" s="497"/>
      <c r="CD18" s="21"/>
      <c r="CE18" s="356"/>
      <c r="CF18" s="356"/>
      <c r="CG18" s="356"/>
      <c r="CH18" s="356"/>
      <c r="CI18" s="356"/>
      <c r="CJ18" s="356"/>
      <c r="CK18" s="356"/>
      <c r="CL18" s="356"/>
      <c r="CM18" s="356"/>
      <c r="CN18" s="356"/>
      <c r="CO18" s="356"/>
      <c r="CP18" s="356"/>
      <c r="CQ18" s="356"/>
      <c r="CR18" s="356"/>
      <c r="CS18" s="357"/>
      <c r="CT18" s="358"/>
      <c r="CU18" s="359"/>
      <c r="CV18" s="359"/>
      <c r="CW18" s="359"/>
      <c r="CX18" s="359"/>
      <c r="CY18" s="359"/>
      <c r="CZ18" s="359"/>
      <c r="DA18" s="360"/>
      <c r="DB18" s="358"/>
      <c r="DC18" s="359"/>
      <c r="DD18" s="359"/>
      <c r="DE18" s="359"/>
      <c r="DF18" s="359"/>
      <c r="DG18" s="359"/>
      <c r="DH18" s="359"/>
      <c r="DI18" s="360"/>
    </row>
    <row r="19" spans="1:113" ht="18.75" customHeight="1" x14ac:dyDescent="0.15">
      <c r="A19" s="2"/>
      <c r="B19" s="511" t="s">
        <v>71</v>
      </c>
      <c r="C19" s="443"/>
      <c r="D19" s="443"/>
      <c r="E19" s="512"/>
      <c r="F19" s="512"/>
      <c r="G19" s="512"/>
      <c r="H19" s="512"/>
      <c r="I19" s="512"/>
      <c r="J19" s="512"/>
      <c r="K19" s="512"/>
      <c r="L19" s="513">
        <v>47</v>
      </c>
      <c r="M19" s="513"/>
      <c r="N19" s="513"/>
      <c r="O19" s="513"/>
      <c r="P19" s="513"/>
      <c r="Q19" s="513"/>
      <c r="R19" s="514"/>
      <c r="S19" s="514"/>
      <c r="T19" s="514"/>
      <c r="U19" s="514"/>
      <c r="V19" s="515"/>
      <c r="W19" s="413"/>
      <c r="X19" s="414"/>
      <c r="Y19" s="414"/>
      <c r="Z19" s="414"/>
      <c r="AA19" s="414"/>
      <c r="AB19" s="414"/>
      <c r="AC19" s="522"/>
      <c r="AD19" s="522"/>
      <c r="AE19" s="522"/>
      <c r="AF19" s="522"/>
      <c r="AG19" s="522"/>
      <c r="AH19" s="522"/>
      <c r="AI19" s="522"/>
      <c r="AJ19" s="522"/>
      <c r="AK19" s="522"/>
      <c r="AL19" s="523"/>
      <c r="AM19" s="524"/>
      <c r="AN19" s="486"/>
      <c r="AO19" s="486"/>
      <c r="AP19" s="486"/>
      <c r="AQ19" s="486"/>
      <c r="AR19" s="486"/>
      <c r="AS19" s="486"/>
      <c r="AT19" s="487"/>
      <c r="AU19" s="525"/>
      <c r="AV19" s="526"/>
      <c r="AW19" s="526"/>
      <c r="AX19" s="526"/>
      <c r="AY19" s="492" t="s">
        <v>218</v>
      </c>
      <c r="AZ19" s="493"/>
      <c r="BA19" s="493"/>
      <c r="BB19" s="493"/>
      <c r="BC19" s="493"/>
      <c r="BD19" s="493"/>
      <c r="BE19" s="493"/>
      <c r="BF19" s="493"/>
      <c r="BG19" s="493"/>
      <c r="BH19" s="493"/>
      <c r="BI19" s="493"/>
      <c r="BJ19" s="493"/>
      <c r="BK19" s="493"/>
      <c r="BL19" s="493"/>
      <c r="BM19" s="494"/>
      <c r="BN19" s="495">
        <v>7038653</v>
      </c>
      <c r="BO19" s="496"/>
      <c r="BP19" s="496"/>
      <c r="BQ19" s="496"/>
      <c r="BR19" s="496"/>
      <c r="BS19" s="496"/>
      <c r="BT19" s="496"/>
      <c r="BU19" s="497"/>
      <c r="BV19" s="495">
        <v>6610422</v>
      </c>
      <c r="BW19" s="496"/>
      <c r="BX19" s="496"/>
      <c r="BY19" s="496"/>
      <c r="BZ19" s="496"/>
      <c r="CA19" s="496"/>
      <c r="CB19" s="496"/>
      <c r="CC19" s="497"/>
      <c r="CD19" s="21"/>
      <c r="CE19" s="356"/>
      <c r="CF19" s="356"/>
      <c r="CG19" s="356"/>
      <c r="CH19" s="356"/>
      <c r="CI19" s="356"/>
      <c r="CJ19" s="356"/>
      <c r="CK19" s="356"/>
      <c r="CL19" s="356"/>
      <c r="CM19" s="356"/>
      <c r="CN19" s="356"/>
      <c r="CO19" s="356"/>
      <c r="CP19" s="356"/>
      <c r="CQ19" s="356"/>
      <c r="CR19" s="356"/>
      <c r="CS19" s="357"/>
      <c r="CT19" s="358"/>
      <c r="CU19" s="359"/>
      <c r="CV19" s="359"/>
      <c r="CW19" s="359"/>
      <c r="CX19" s="359"/>
      <c r="CY19" s="359"/>
      <c r="CZ19" s="359"/>
      <c r="DA19" s="360"/>
      <c r="DB19" s="358"/>
      <c r="DC19" s="359"/>
      <c r="DD19" s="359"/>
      <c r="DE19" s="359"/>
      <c r="DF19" s="359"/>
      <c r="DG19" s="359"/>
      <c r="DH19" s="359"/>
      <c r="DI19" s="360"/>
    </row>
    <row r="20" spans="1:113" ht="18.75" customHeight="1" x14ac:dyDescent="0.15">
      <c r="A20" s="2"/>
      <c r="B20" s="511" t="s">
        <v>232</v>
      </c>
      <c r="C20" s="443"/>
      <c r="D20" s="443"/>
      <c r="E20" s="512"/>
      <c r="F20" s="512"/>
      <c r="G20" s="512"/>
      <c r="H20" s="512"/>
      <c r="I20" s="512"/>
      <c r="J20" s="512"/>
      <c r="K20" s="512"/>
      <c r="L20" s="513">
        <v>6179</v>
      </c>
      <c r="M20" s="513"/>
      <c r="N20" s="513"/>
      <c r="O20" s="513"/>
      <c r="P20" s="513"/>
      <c r="Q20" s="513"/>
      <c r="R20" s="514"/>
      <c r="S20" s="514"/>
      <c r="T20" s="514"/>
      <c r="U20" s="514"/>
      <c r="V20" s="515"/>
      <c r="W20" s="430"/>
      <c r="X20" s="431"/>
      <c r="Y20" s="431"/>
      <c r="Z20" s="431"/>
      <c r="AA20" s="431"/>
      <c r="AB20" s="431"/>
      <c r="AC20" s="516"/>
      <c r="AD20" s="516"/>
      <c r="AE20" s="516"/>
      <c r="AF20" s="516"/>
      <c r="AG20" s="516"/>
      <c r="AH20" s="516"/>
      <c r="AI20" s="516"/>
      <c r="AJ20" s="516"/>
      <c r="AK20" s="516"/>
      <c r="AL20" s="517"/>
      <c r="AM20" s="518"/>
      <c r="AN20" s="459"/>
      <c r="AO20" s="459"/>
      <c r="AP20" s="459"/>
      <c r="AQ20" s="459"/>
      <c r="AR20" s="459"/>
      <c r="AS20" s="459"/>
      <c r="AT20" s="460"/>
      <c r="AU20" s="519"/>
      <c r="AV20" s="520"/>
      <c r="AW20" s="520"/>
      <c r="AX20" s="521"/>
      <c r="AY20" s="492"/>
      <c r="AZ20" s="493"/>
      <c r="BA20" s="493"/>
      <c r="BB20" s="493"/>
      <c r="BC20" s="493"/>
      <c r="BD20" s="493"/>
      <c r="BE20" s="493"/>
      <c r="BF20" s="493"/>
      <c r="BG20" s="493"/>
      <c r="BH20" s="493"/>
      <c r="BI20" s="493"/>
      <c r="BJ20" s="493"/>
      <c r="BK20" s="493"/>
      <c r="BL20" s="493"/>
      <c r="BM20" s="494"/>
      <c r="BN20" s="495"/>
      <c r="BO20" s="496"/>
      <c r="BP20" s="496"/>
      <c r="BQ20" s="496"/>
      <c r="BR20" s="496"/>
      <c r="BS20" s="496"/>
      <c r="BT20" s="496"/>
      <c r="BU20" s="497"/>
      <c r="BV20" s="495"/>
      <c r="BW20" s="496"/>
      <c r="BX20" s="496"/>
      <c r="BY20" s="496"/>
      <c r="BZ20" s="496"/>
      <c r="CA20" s="496"/>
      <c r="CB20" s="496"/>
      <c r="CC20" s="497"/>
      <c r="CD20" s="21"/>
      <c r="CE20" s="356"/>
      <c r="CF20" s="356"/>
      <c r="CG20" s="356"/>
      <c r="CH20" s="356"/>
      <c r="CI20" s="356"/>
      <c r="CJ20" s="356"/>
      <c r="CK20" s="356"/>
      <c r="CL20" s="356"/>
      <c r="CM20" s="356"/>
      <c r="CN20" s="356"/>
      <c r="CO20" s="356"/>
      <c r="CP20" s="356"/>
      <c r="CQ20" s="356"/>
      <c r="CR20" s="356"/>
      <c r="CS20" s="357"/>
      <c r="CT20" s="358"/>
      <c r="CU20" s="359"/>
      <c r="CV20" s="359"/>
      <c r="CW20" s="359"/>
      <c r="CX20" s="359"/>
      <c r="CY20" s="359"/>
      <c r="CZ20" s="359"/>
      <c r="DA20" s="360"/>
      <c r="DB20" s="358"/>
      <c r="DC20" s="359"/>
      <c r="DD20" s="359"/>
      <c r="DE20" s="359"/>
      <c r="DF20" s="359"/>
      <c r="DG20" s="359"/>
      <c r="DH20" s="359"/>
      <c r="DI20" s="360"/>
    </row>
    <row r="21" spans="1:113" ht="18.75" customHeight="1" x14ac:dyDescent="0.15">
      <c r="A21" s="2"/>
      <c r="B21" s="508" t="s">
        <v>233</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70"/>
      <c r="AZ21" s="471"/>
      <c r="BA21" s="471"/>
      <c r="BB21" s="471"/>
      <c r="BC21" s="471"/>
      <c r="BD21" s="471"/>
      <c r="BE21" s="471"/>
      <c r="BF21" s="471"/>
      <c r="BG21" s="471"/>
      <c r="BH21" s="471"/>
      <c r="BI21" s="471"/>
      <c r="BJ21" s="471"/>
      <c r="BK21" s="471"/>
      <c r="BL21" s="471"/>
      <c r="BM21" s="472"/>
      <c r="BN21" s="473"/>
      <c r="BO21" s="474"/>
      <c r="BP21" s="474"/>
      <c r="BQ21" s="474"/>
      <c r="BR21" s="474"/>
      <c r="BS21" s="474"/>
      <c r="BT21" s="474"/>
      <c r="BU21" s="475"/>
      <c r="BV21" s="473"/>
      <c r="BW21" s="474"/>
      <c r="BX21" s="474"/>
      <c r="BY21" s="474"/>
      <c r="BZ21" s="474"/>
      <c r="CA21" s="474"/>
      <c r="CB21" s="474"/>
      <c r="CC21" s="475"/>
      <c r="CD21" s="21"/>
      <c r="CE21" s="356"/>
      <c r="CF21" s="356"/>
      <c r="CG21" s="356"/>
      <c r="CH21" s="356"/>
      <c r="CI21" s="356"/>
      <c r="CJ21" s="356"/>
      <c r="CK21" s="356"/>
      <c r="CL21" s="356"/>
      <c r="CM21" s="356"/>
      <c r="CN21" s="356"/>
      <c r="CO21" s="356"/>
      <c r="CP21" s="356"/>
      <c r="CQ21" s="356"/>
      <c r="CR21" s="356"/>
      <c r="CS21" s="357"/>
      <c r="CT21" s="358"/>
      <c r="CU21" s="359"/>
      <c r="CV21" s="359"/>
      <c r="CW21" s="359"/>
      <c r="CX21" s="359"/>
      <c r="CY21" s="359"/>
      <c r="CZ21" s="359"/>
      <c r="DA21" s="360"/>
      <c r="DB21" s="358"/>
      <c r="DC21" s="359"/>
      <c r="DD21" s="359"/>
      <c r="DE21" s="359"/>
      <c r="DF21" s="359"/>
      <c r="DG21" s="359"/>
      <c r="DH21" s="359"/>
      <c r="DI21" s="360"/>
    </row>
    <row r="22" spans="1:113" ht="18.75" customHeight="1" x14ac:dyDescent="0.15">
      <c r="A22" s="2"/>
      <c r="B22" s="477" t="s">
        <v>234</v>
      </c>
      <c r="C22" s="391"/>
      <c r="D22" s="392"/>
      <c r="E22" s="370" t="s">
        <v>9</v>
      </c>
      <c r="F22" s="371"/>
      <c r="G22" s="371"/>
      <c r="H22" s="371"/>
      <c r="I22" s="371"/>
      <c r="J22" s="371"/>
      <c r="K22" s="372"/>
      <c r="L22" s="370" t="s">
        <v>237</v>
      </c>
      <c r="M22" s="371"/>
      <c r="N22" s="371"/>
      <c r="O22" s="371"/>
      <c r="P22" s="372"/>
      <c r="Q22" s="376" t="s">
        <v>239</v>
      </c>
      <c r="R22" s="377"/>
      <c r="S22" s="377"/>
      <c r="T22" s="377"/>
      <c r="U22" s="377"/>
      <c r="V22" s="378"/>
      <c r="W22" s="390" t="s">
        <v>240</v>
      </c>
      <c r="X22" s="391"/>
      <c r="Y22" s="392"/>
      <c r="Z22" s="370" t="s">
        <v>9</v>
      </c>
      <c r="AA22" s="371"/>
      <c r="AB22" s="371"/>
      <c r="AC22" s="371"/>
      <c r="AD22" s="371"/>
      <c r="AE22" s="371"/>
      <c r="AF22" s="371"/>
      <c r="AG22" s="372"/>
      <c r="AH22" s="382" t="s">
        <v>183</v>
      </c>
      <c r="AI22" s="371"/>
      <c r="AJ22" s="371"/>
      <c r="AK22" s="371"/>
      <c r="AL22" s="372"/>
      <c r="AM22" s="382" t="s">
        <v>241</v>
      </c>
      <c r="AN22" s="383"/>
      <c r="AO22" s="383"/>
      <c r="AP22" s="383"/>
      <c r="AQ22" s="383"/>
      <c r="AR22" s="384"/>
      <c r="AS22" s="376" t="s">
        <v>239</v>
      </c>
      <c r="AT22" s="377"/>
      <c r="AU22" s="377"/>
      <c r="AV22" s="377"/>
      <c r="AW22" s="377"/>
      <c r="AX22" s="388"/>
      <c r="AY22" s="498" t="s">
        <v>243</v>
      </c>
      <c r="AZ22" s="499"/>
      <c r="BA22" s="499"/>
      <c r="BB22" s="499"/>
      <c r="BC22" s="499"/>
      <c r="BD22" s="499"/>
      <c r="BE22" s="499"/>
      <c r="BF22" s="499"/>
      <c r="BG22" s="499"/>
      <c r="BH22" s="499"/>
      <c r="BI22" s="499"/>
      <c r="BJ22" s="499"/>
      <c r="BK22" s="499"/>
      <c r="BL22" s="499"/>
      <c r="BM22" s="500"/>
      <c r="BN22" s="482">
        <v>15228450</v>
      </c>
      <c r="BO22" s="483"/>
      <c r="BP22" s="483"/>
      <c r="BQ22" s="483"/>
      <c r="BR22" s="483"/>
      <c r="BS22" s="483"/>
      <c r="BT22" s="483"/>
      <c r="BU22" s="484"/>
      <c r="BV22" s="482">
        <v>15348111</v>
      </c>
      <c r="BW22" s="483"/>
      <c r="BX22" s="483"/>
      <c r="BY22" s="483"/>
      <c r="BZ22" s="483"/>
      <c r="CA22" s="483"/>
      <c r="CB22" s="483"/>
      <c r="CC22" s="484"/>
      <c r="CD22" s="21"/>
      <c r="CE22" s="356"/>
      <c r="CF22" s="356"/>
      <c r="CG22" s="356"/>
      <c r="CH22" s="356"/>
      <c r="CI22" s="356"/>
      <c r="CJ22" s="356"/>
      <c r="CK22" s="356"/>
      <c r="CL22" s="356"/>
      <c r="CM22" s="356"/>
      <c r="CN22" s="356"/>
      <c r="CO22" s="356"/>
      <c r="CP22" s="356"/>
      <c r="CQ22" s="356"/>
      <c r="CR22" s="356"/>
      <c r="CS22" s="357"/>
      <c r="CT22" s="358"/>
      <c r="CU22" s="359"/>
      <c r="CV22" s="359"/>
      <c r="CW22" s="359"/>
      <c r="CX22" s="359"/>
      <c r="CY22" s="359"/>
      <c r="CZ22" s="359"/>
      <c r="DA22" s="360"/>
      <c r="DB22" s="358"/>
      <c r="DC22" s="359"/>
      <c r="DD22" s="359"/>
      <c r="DE22" s="359"/>
      <c r="DF22" s="359"/>
      <c r="DG22" s="359"/>
      <c r="DH22" s="359"/>
      <c r="DI22" s="360"/>
    </row>
    <row r="23" spans="1:113" ht="18.75" customHeight="1" x14ac:dyDescent="0.15">
      <c r="A23" s="2"/>
      <c r="B23" s="478"/>
      <c r="C23" s="394"/>
      <c r="D23" s="395"/>
      <c r="E23" s="373"/>
      <c r="F23" s="374"/>
      <c r="G23" s="374"/>
      <c r="H23" s="374"/>
      <c r="I23" s="374"/>
      <c r="J23" s="374"/>
      <c r="K23" s="375"/>
      <c r="L23" s="373"/>
      <c r="M23" s="374"/>
      <c r="N23" s="374"/>
      <c r="O23" s="374"/>
      <c r="P23" s="375"/>
      <c r="Q23" s="379"/>
      <c r="R23" s="380"/>
      <c r="S23" s="380"/>
      <c r="T23" s="380"/>
      <c r="U23" s="380"/>
      <c r="V23" s="381"/>
      <c r="W23" s="393"/>
      <c r="X23" s="394"/>
      <c r="Y23" s="395"/>
      <c r="Z23" s="373"/>
      <c r="AA23" s="374"/>
      <c r="AB23" s="374"/>
      <c r="AC23" s="374"/>
      <c r="AD23" s="374"/>
      <c r="AE23" s="374"/>
      <c r="AF23" s="374"/>
      <c r="AG23" s="375"/>
      <c r="AH23" s="373"/>
      <c r="AI23" s="374"/>
      <c r="AJ23" s="374"/>
      <c r="AK23" s="374"/>
      <c r="AL23" s="375"/>
      <c r="AM23" s="385"/>
      <c r="AN23" s="386"/>
      <c r="AO23" s="386"/>
      <c r="AP23" s="386"/>
      <c r="AQ23" s="386"/>
      <c r="AR23" s="387"/>
      <c r="AS23" s="379"/>
      <c r="AT23" s="380"/>
      <c r="AU23" s="380"/>
      <c r="AV23" s="380"/>
      <c r="AW23" s="380"/>
      <c r="AX23" s="389"/>
      <c r="AY23" s="492" t="s">
        <v>245</v>
      </c>
      <c r="AZ23" s="493"/>
      <c r="BA23" s="493"/>
      <c r="BB23" s="493"/>
      <c r="BC23" s="493"/>
      <c r="BD23" s="493"/>
      <c r="BE23" s="493"/>
      <c r="BF23" s="493"/>
      <c r="BG23" s="493"/>
      <c r="BH23" s="493"/>
      <c r="BI23" s="493"/>
      <c r="BJ23" s="493"/>
      <c r="BK23" s="493"/>
      <c r="BL23" s="493"/>
      <c r="BM23" s="494"/>
      <c r="BN23" s="495">
        <v>14563413</v>
      </c>
      <c r="BO23" s="496"/>
      <c r="BP23" s="496"/>
      <c r="BQ23" s="496"/>
      <c r="BR23" s="496"/>
      <c r="BS23" s="496"/>
      <c r="BT23" s="496"/>
      <c r="BU23" s="497"/>
      <c r="BV23" s="495">
        <v>14475667</v>
      </c>
      <c r="BW23" s="496"/>
      <c r="BX23" s="496"/>
      <c r="BY23" s="496"/>
      <c r="BZ23" s="496"/>
      <c r="CA23" s="496"/>
      <c r="CB23" s="496"/>
      <c r="CC23" s="497"/>
      <c r="CD23" s="21"/>
      <c r="CE23" s="356"/>
      <c r="CF23" s="356"/>
      <c r="CG23" s="356"/>
      <c r="CH23" s="356"/>
      <c r="CI23" s="356"/>
      <c r="CJ23" s="356"/>
      <c r="CK23" s="356"/>
      <c r="CL23" s="356"/>
      <c r="CM23" s="356"/>
      <c r="CN23" s="356"/>
      <c r="CO23" s="356"/>
      <c r="CP23" s="356"/>
      <c r="CQ23" s="356"/>
      <c r="CR23" s="356"/>
      <c r="CS23" s="357"/>
      <c r="CT23" s="358"/>
      <c r="CU23" s="359"/>
      <c r="CV23" s="359"/>
      <c r="CW23" s="359"/>
      <c r="CX23" s="359"/>
      <c r="CY23" s="359"/>
      <c r="CZ23" s="359"/>
      <c r="DA23" s="360"/>
      <c r="DB23" s="358"/>
      <c r="DC23" s="359"/>
      <c r="DD23" s="359"/>
      <c r="DE23" s="359"/>
      <c r="DF23" s="359"/>
      <c r="DG23" s="359"/>
      <c r="DH23" s="359"/>
      <c r="DI23" s="360"/>
    </row>
    <row r="24" spans="1:113" ht="18.75" customHeight="1" x14ac:dyDescent="0.15">
      <c r="A24" s="2"/>
      <c r="B24" s="478"/>
      <c r="C24" s="394"/>
      <c r="D24" s="395"/>
      <c r="E24" s="485" t="s">
        <v>247</v>
      </c>
      <c r="F24" s="486"/>
      <c r="G24" s="486"/>
      <c r="H24" s="486"/>
      <c r="I24" s="486"/>
      <c r="J24" s="486"/>
      <c r="K24" s="487"/>
      <c r="L24" s="488">
        <v>1</v>
      </c>
      <c r="M24" s="489"/>
      <c r="N24" s="489"/>
      <c r="O24" s="489"/>
      <c r="P24" s="490"/>
      <c r="Q24" s="488">
        <v>6750</v>
      </c>
      <c r="R24" s="489"/>
      <c r="S24" s="489"/>
      <c r="T24" s="489"/>
      <c r="U24" s="489"/>
      <c r="V24" s="490"/>
      <c r="W24" s="393"/>
      <c r="X24" s="394"/>
      <c r="Y24" s="395"/>
      <c r="Z24" s="485" t="s">
        <v>167</v>
      </c>
      <c r="AA24" s="486"/>
      <c r="AB24" s="486"/>
      <c r="AC24" s="486"/>
      <c r="AD24" s="486"/>
      <c r="AE24" s="486"/>
      <c r="AF24" s="486"/>
      <c r="AG24" s="487"/>
      <c r="AH24" s="488">
        <v>207</v>
      </c>
      <c r="AI24" s="489"/>
      <c r="AJ24" s="489"/>
      <c r="AK24" s="489"/>
      <c r="AL24" s="490"/>
      <c r="AM24" s="488">
        <v>619137</v>
      </c>
      <c r="AN24" s="489"/>
      <c r="AO24" s="489"/>
      <c r="AP24" s="489"/>
      <c r="AQ24" s="489"/>
      <c r="AR24" s="490"/>
      <c r="AS24" s="488">
        <v>2991</v>
      </c>
      <c r="AT24" s="489"/>
      <c r="AU24" s="489"/>
      <c r="AV24" s="489"/>
      <c r="AW24" s="489"/>
      <c r="AX24" s="491"/>
      <c r="AY24" s="470" t="s">
        <v>249</v>
      </c>
      <c r="AZ24" s="471"/>
      <c r="BA24" s="471"/>
      <c r="BB24" s="471"/>
      <c r="BC24" s="471"/>
      <c r="BD24" s="471"/>
      <c r="BE24" s="471"/>
      <c r="BF24" s="471"/>
      <c r="BG24" s="471"/>
      <c r="BH24" s="471"/>
      <c r="BI24" s="471"/>
      <c r="BJ24" s="471"/>
      <c r="BK24" s="471"/>
      <c r="BL24" s="471"/>
      <c r="BM24" s="472"/>
      <c r="BN24" s="495">
        <v>12443095</v>
      </c>
      <c r="BO24" s="496"/>
      <c r="BP24" s="496"/>
      <c r="BQ24" s="496"/>
      <c r="BR24" s="496"/>
      <c r="BS24" s="496"/>
      <c r="BT24" s="496"/>
      <c r="BU24" s="497"/>
      <c r="BV24" s="495">
        <v>12451818</v>
      </c>
      <c r="BW24" s="496"/>
      <c r="BX24" s="496"/>
      <c r="BY24" s="496"/>
      <c r="BZ24" s="496"/>
      <c r="CA24" s="496"/>
      <c r="CB24" s="496"/>
      <c r="CC24" s="497"/>
      <c r="CD24" s="21"/>
      <c r="CE24" s="356"/>
      <c r="CF24" s="356"/>
      <c r="CG24" s="356"/>
      <c r="CH24" s="356"/>
      <c r="CI24" s="356"/>
      <c r="CJ24" s="356"/>
      <c r="CK24" s="356"/>
      <c r="CL24" s="356"/>
      <c r="CM24" s="356"/>
      <c r="CN24" s="356"/>
      <c r="CO24" s="356"/>
      <c r="CP24" s="356"/>
      <c r="CQ24" s="356"/>
      <c r="CR24" s="356"/>
      <c r="CS24" s="357"/>
      <c r="CT24" s="358"/>
      <c r="CU24" s="359"/>
      <c r="CV24" s="359"/>
      <c r="CW24" s="359"/>
      <c r="CX24" s="359"/>
      <c r="CY24" s="359"/>
      <c r="CZ24" s="359"/>
      <c r="DA24" s="360"/>
      <c r="DB24" s="358"/>
      <c r="DC24" s="359"/>
      <c r="DD24" s="359"/>
      <c r="DE24" s="359"/>
      <c r="DF24" s="359"/>
      <c r="DG24" s="359"/>
      <c r="DH24" s="359"/>
      <c r="DI24" s="360"/>
    </row>
    <row r="25" spans="1:113" ht="18.75" customHeight="1" x14ac:dyDescent="0.15">
      <c r="A25" s="2"/>
      <c r="B25" s="478"/>
      <c r="C25" s="394"/>
      <c r="D25" s="395"/>
      <c r="E25" s="485" t="s">
        <v>251</v>
      </c>
      <c r="F25" s="486"/>
      <c r="G25" s="486"/>
      <c r="H25" s="486"/>
      <c r="I25" s="486"/>
      <c r="J25" s="486"/>
      <c r="K25" s="487"/>
      <c r="L25" s="488">
        <v>1</v>
      </c>
      <c r="M25" s="489"/>
      <c r="N25" s="489"/>
      <c r="O25" s="489"/>
      <c r="P25" s="490"/>
      <c r="Q25" s="488">
        <v>5940</v>
      </c>
      <c r="R25" s="489"/>
      <c r="S25" s="489"/>
      <c r="T25" s="489"/>
      <c r="U25" s="489"/>
      <c r="V25" s="490"/>
      <c r="W25" s="393"/>
      <c r="X25" s="394"/>
      <c r="Y25" s="395"/>
      <c r="Z25" s="485" t="s">
        <v>252</v>
      </c>
      <c r="AA25" s="486"/>
      <c r="AB25" s="486"/>
      <c r="AC25" s="486"/>
      <c r="AD25" s="486"/>
      <c r="AE25" s="486"/>
      <c r="AF25" s="486"/>
      <c r="AG25" s="487"/>
      <c r="AH25" s="488">
        <v>35</v>
      </c>
      <c r="AI25" s="489"/>
      <c r="AJ25" s="489"/>
      <c r="AK25" s="489"/>
      <c r="AL25" s="490"/>
      <c r="AM25" s="488">
        <v>101115</v>
      </c>
      <c r="AN25" s="489"/>
      <c r="AO25" s="489"/>
      <c r="AP25" s="489"/>
      <c r="AQ25" s="489"/>
      <c r="AR25" s="490"/>
      <c r="AS25" s="488">
        <v>2889</v>
      </c>
      <c r="AT25" s="489"/>
      <c r="AU25" s="489"/>
      <c r="AV25" s="489"/>
      <c r="AW25" s="489"/>
      <c r="AX25" s="491"/>
      <c r="AY25" s="498" t="s">
        <v>38</v>
      </c>
      <c r="AZ25" s="499"/>
      <c r="BA25" s="499"/>
      <c r="BB25" s="499"/>
      <c r="BC25" s="499"/>
      <c r="BD25" s="499"/>
      <c r="BE25" s="499"/>
      <c r="BF25" s="499"/>
      <c r="BG25" s="499"/>
      <c r="BH25" s="499"/>
      <c r="BI25" s="499"/>
      <c r="BJ25" s="499"/>
      <c r="BK25" s="499"/>
      <c r="BL25" s="499"/>
      <c r="BM25" s="500"/>
      <c r="BN25" s="482">
        <v>715871</v>
      </c>
      <c r="BO25" s="483"/>
      <c r="BP25" s="483"/>
      <c r="BQ25" s="483"/>
      <c r="BR25" s="483"/>
      <c r="BS25" s="483"/>
      <c r="BT25" s="483"/>
      <c r="BU25" s="484"/>
      <c r="BV25" s="482">
        <v>2184551</v>
      </c>
      <c r="BW25" s="483"/>
      <c r="BX25" s="483"/>
      <c r="BY25" s="483"/>
      <c r="BZ25" s="483"/>
      <c r="CA25" s="483"/>
      <c r="CB25" s="483"/>
      <c r="CC25" s="484"/>
      <c r="CD25" s="21"/>
      <c r="CE25" s="356"/>
      <c r="CF25" s="356"/>
      <c r="CG25" s="356"/>
      <c r="CH25" s="356"/>
      <c r="CI25" s="356"/>
      <c r="CJ25" s="356"/>
      <c r="CK25" s="356"/>
      <c r="CL25" s="356"/>
      <c r="CM25" s="356"/>
      <c r="CN25" s="356"/>
      <c r="CO25" s="356"/>
      <c r="CP25" s="356"/>
      <c r="CQ25" s="356"/>
      <c r="CR25" s="356"/>
      <c r="CS25" s="357"/>
      <c r="CT25" s="358"/>
      <c r="CU25" s="359"/>
      <c r="CV25" s="359"/>
      <c r="CW25" s="359"/>
      <c r="CX25" s="359"/>
      <c r="CY25" s="359"/>
      <c r="CZ25" s="359"/>
      <c r="DA25" s="360"/>
      <c r="DB25" s="358"/>
      <c r="DC25" s="359"/>
      <c r="DD25" s="359"/>
      <c r="DE25" s="359"/>
      <c r="DF25" s="359"/>
      <c r="DG25" s="359"/>
      <c r="DH25" s="359"/>
      <c r="DI25" s="360"/>
    </row>
    <row r="26" spans="1:113" ht="18.75" customHeight="1" x14ac:dyDescent="0.15">
      <c r="A26" s="2"/>
      <c r="B26" s="478"/>
      <c r="C26" s="394"/>
      <c r="D26" s="395"/>
      <c r="E26" s="485" t="s">
        <v>253</v>
      </c>
      <c r="F26" s="486"/>
      <c r="G26" s="486"/>
      <c r="H26" s="486"/>
      <c r="I26" s="486"/>
      <c r="J26" s="486"/>
      <c r="K26" s="487"/>
      <c r="L26" s="488">
        <v>1</v>
      </c>
      <c r="M26" s="489"/>
      <c r="N26" s="489"/>
      <c r="O26" s="489"/>
      <c r="P26" s="490"/>
      <c r="Q26" s="488">
        <v>5400</v>
      </c>
      <c r="R26" s="489"/>
      <c r="S26" s="489"/>
      <c r="T26" s="489"/>
      <c r="U26" s="489"/>
      <c r="V26" s="490"/>
      <c r="W26" s="393"/>
      <c r="X26" s="394"/>
      <c r="Y26" s="395"/>
      <c r="Z26" s="485" t="s">
        <v>254</v>
      </c>
      <c r="AA26" s="504"/>
      <c r="AB26" s="504"/>
      <c r="AC26" s="504"/>
      <c r="AD26" s="504"/>
      <c r="AE26" s="504"/>
      <c r="AF26" s="504"/>
      <c r="AG26" s="505"/>
      <c r="AH26" s="488">
        <v>5</v>
      </c>
      <c r="AI26" s="489"/>
      <c r="AJ26" s="489"/>
      <c r="AK26" s="489"/>
      <c r="AL26" s="490"/>
      <c r="AM26" s="488">
        <v>15510</v>
      </c>
      <c r="AN26" s="489"/>
      <c r="AO26" s="489"/>
      <c r="AP26" s="489"/>
      <c r="AQ26" s="489"/>
      <c r="AR26" s="490"/>
      <c r="AS26" s="488">
        <v>3102</v>
      </c>
      <c r="AT26" s="489"/>
      <c r="AU26" s="489"/>
      <c r="AV26" s="489"/>
      <c r="AW26" s="489"/>
      <c r="AX26" s="491"/>
      <c r="AY26" s="506" t="s">
        <v>255</v>
      </c>
      <c r="AZ26" s="457"/>
      <c r="BA26" s="457"/>
      <c r="BB26" s="457"/>
      <c r="BC26" s="457"/>
      <c r="BD26" s="457"/>
      <c r="BE26" s="457"/>
      <c r="BF26" s="457"/>
      <c r="BG26" s="457"/>
      <c r="BH26" s="457"/>
      <c r="BI26" s="457"/>
      <c r="BJ26" s="457"/>
      <c r="BK26" s="457"/>
      <c r="BL26" s="457"/>
      <c r="BM26" s="507"/>
      <c r="BN26" s="495" t="s">
        <v>200</v>
      </c>
      <c r="BO26" s="496"/>
      <c r="BP26" s="496"/>
      <c r="BQ26" s="496"/>
      <c r="BR26" s="496"/>
      <c r="BS26" s="496"/>
      <c r="BT26" s="496"/>
      <c r="BU26" s="497"/>
      <c r="BV26" s="495" t="s">
        <v>200</v>
      </c>
      <c r="BW26" s="496"/>
      <c r="BX26" s="496"/>
      <c r="BY26" s="496"/>
      <c r="BZ26" s="496"/>
      <c r="CA26" s="496"/>
      <c r="CB26" s="496"/>
      <c r="CC26" s="497"/>
      <c r="CD26" s="21"/>
      <c r="CE26" s="356"/>
      <c r="CF26" s="356"/>
      <c r="CG26" s="356"/>
      <c r="CH26" s="356"/>
      <c r="CI26" s="356"/>
      <c r="CJ26" s="356"/>
      <c r="CK26" s="356"/>
      <c r="CL26" s="356"/>
      <c r="CM26" s="356"/>
      <c r="CN26" s="356"/>
      <c r="CO26" s="356"/>
      <c r="CP26" s="356"/>
      <c r="CQ26" s="356"/>
      <c r="CR26" s="356"/>
      <c r="CS26" s="357"/>
      <c r="CT26" s="358"/>
      <c r="CU26" s="359"/>
      <c r="CV26" s="359"/>
      <c r="CW26" s="359"/>
      <c r="CX26" s="359"/>
      <c r="CY26" s="359"/>
      <c r="CZ26" s="359"/>
      <c r="DA26" s="360"/>
      <c r="DB26" s="358"/>
      <c r="DC26" s="359"/>
      <c r="DD26" s="359"/>
      <c r="DE26" s="359"/>
      <c r="DF26" s="359"/>
      <c r="DG26" s="359"/>
      <c r="DH26" s="359"/>
      <c r="DI26" s="360"/>
    </row>
    <row r="27" spans="1:113" ht="18.75" customHeight="1" x14ac:dyDescent="0.15">
      <c r="A27" s="2"/>
      <c r="B27" s="478"/>
      <c r="C27" s="394"/>
      <c r="D27" s="395"/>
      <c r="E27" s="485" t="s">
        <v>256</v>
      </c>
      <c r="F27" s="486"/>
      <c r="G27" s="486"/>
      <c r="H27" s="486"/>
      <c r="I27" s="486"/>
      <c r="J27" s="486"/>
      <c r="K27" s="487"/>
      <c r="L27" s="488">
        <v>1</v>
      </c>
      <c r="M27" s="489"/>
      <c r="N27" s="489"/>
      <c r="O27" s="489"/>
      <c r="P27" s="490"/>
      <c r="Q27" s="488">
        <v>3510</v>
      </c>
      <c r="R27" s="489"/>
      <c r="S27" s="489"/>
      <c r="T27" s="489"/>
      <c r="U27" s="489"/>
      <c r="V27" s="490"/>
      <c r="W27" s="393"/>
      <c r="X27" s="394"/>
      <c r="Y27" s="395"/>
      <c r="Z27" s="485" t="s">
        <v>258</v>
      </c>
      <c r="AA27" s="486"/>
      <c r="AB27" s="486"/>
      <c r="AC27" s="486"/>
      <c r="AD27" s="486"/>
      <c r="AE27" s="486"/>
      <c r="AF27" s="486"/>
      <c r="AG27" s="487"/>
      <c r="AH27" s="488" t="s">
        <v>200</v>
      </c>
      <c r="AI27" s="489"/>
      <c r="AJ27" s="489"/>
      <c r="AK27" s="489"/>
      <c r="AL27" s="490"/>
      <c r="AM27" s="488" t="s">
        <v>200</v>
      </c>
      <c r="AN27" s="489"/>
      <c r="AO27" s="489"/>
      <c r="AP27" s="489"/>
      <c r="AQ27" s="489"/>
      <c r="AR27" s="490"/>
      <c r="AS27" s="488" t="s">
        <v>200</v>
      </c>
      <c r="AT27" s="489"/>
      <c r="AU27" s="489"/>
      <c r="AV27" s="489"/>
      <c r="AW27" s="489"/>
      <c r="AX27" s="491"/>
      <c r="AY27" s="501" t="s">
        <v>260</v>
      </c>
      <c r="AZ27" s="502"/>
      <c r="BA27" s="502"/>
      <c r="BB27" s="502"/>
      <c r="BC27" s="502"/>
      <c r="BD27" s="502"/>
      <c r="BE27" s="502"/>
      <c r="BF27" s="502"/>
      <c r="BG27" s="502"/>
      <c r="BH27" s="502"/>
      <c r="BI27" s="502"/>
      <c r="BJ27" s="502"/>
      <c r="BK27" s="502"/>
      <c r="BL27" s="502"/>
      <c r="BM27" s="503"/>
      <c r="BN27" s="473" t="s">
        <v>200</v>
      </c>
      <c r="BO27" s="474"/>
      <c r="BP27" s="474"/>
      <c r="BQ27" s="474"/>
      <c r="BR27" s="474"/>
      <c r="BS27" s="474"/>
      <c r="BT27" s="474"/>
      <c r="BU27" s="475"/>
      <c r="BV27" s="473" t="s">
        <v>200</v>
      </c>
      <c r="BW27" s="474"/>
      <c r="BX27" s="474"/>
      <c r="BY27" s="474"/>
      <c r="BZ27" s="474"/>
      <c r="CA27" s="474"/>
      <c r="CB27" s="474"/>
      <c r="CC27" s="475"/>
      <c r="CD27" s="17"/>
      <c r="CE27" s="356"/>
      <c r="CF27" s="356"/>
      <c r="CG27" s="356"/>
      <c r="CH27" s="356"/>
      <c r="CI27" s="356"/>
      <c r="CJ27" s="356"/>
      <c r="CK27" s="356"/>
      <c r="CL27" s="356"/>
      <c r="CM27" s="356"/>
      <c r="CN27" s="356"/>
      <c r="CO27" s="356"/>
      <c r="CP27" s="356"/>
      <c r="CQ27" s="356"/>
      <c r="CR27" s="356"/>
      <c r="CS27" s="357"/>
      <c r="CT27" s="358"/>
      <c r="CU27" s="359"/>
      <c r="CV27" s="359"/>
      <c r="CW27" s="359"/>
      <c r="CX27" s="359"/>
      <c r="CY27" s="359"/>
      <c r="CZ27" s="359"/>
      <c r="DA27" s="360"/>
      <c r="DB27" s="358"/>
      <c r="DC27" s="359"/>
      <c r="DD27" s="359"/>
      <c r="DE27" s="359"/>
      <c r="DF27" s="359"/>
      <c r="DG27" s="359"/>
      <c r="DH27" s="359"/>
      <c r="DI27" s="360"/>
    </row>
    <row r="28" spans="1:113" ht="18.75" customHeight="1" x14ac:dyDescent="0.15">
      <c r="A28" s="2"/>
      <c r="B28" s="478"/>
      <c r="C28" s="394"/>
      <c r="D28" s="395"/>
      <c r="E28" s="485" t="s">
        <v>261</v>
      </c>
      <c r="F28" s="486"/>
      <c r="G28" s="486"/>
      <c r="H28" s="486"/>
      <c r="I28" s="486"/>
      <c r="J28" s="486"/>
      <c r="K28" s="487"/>
      <c r="L28" s="488">
        <v>1</v>
      </c>
      <c r="M28" s="489"/>
      <c r="N28" s="489"/>
      <c r="O28" s="489"/>
      <c r="P28" s="490"/>
      <c r="Q28" s="488">
        <v>2970</v>
      </c>
      <c r="R28" s="489"/>
      <c r="S28" s="489"/>
      <c r="T28" s="489"/>
      <c r="U28" s="489"/>
      <c r="V28" s="490"/>
      <c r="W28" s="393"/>
      <c r="X28" s="394"/>
      <c r="Y28" s="395"/>
      <c r="Z28" s="485" t="s">
        <v>39</v>
      </c>
      <c r="AA28" s="486"/>
      <c r="AB28" s="486"/>
      <c r="AC28" s="486"/>
      <c r="AD28" s="486"/>
      <c r="AE28" s="486"/>
      <c r="AF28" s="486"/>
      <c r="AG28" s="487"/>
      <c r="AH28" s="488" t="s">
        <v>200</v>
      </c>
      <c r="AI28" s="489"/>
      <c r="AJ28" s="489"/>
      <c r="AK28" s="489"/>
      <c r="AL28" s="490"/>
      <c r="AM28" s="488" t="s">
        <v>200</v>
      </c>
      <c r="AN28" s="489"/>
      <c r="AO28" s="489"/>
      <c r="AP28" s="489"/>
      <c r="AQ28" s="489"/>
      <c r="AR28" s="490"/>
      <c r="AS28" s="488" t="s">
        <v>200</v>
      </c>
      <c r="AT28" s="489"/>
      <c r="AU28" s="489"/>
      <c r="AV28" s="489"/>
      <c r="AW28" s="489"/>
      <c r="AX28" s="491"/>
      <c r="AY28" s="361" t="s">
        <v>264</v>
      </c>
      <c r="AZ28" s="362"/>
      <c r="BA28" s="362"/>
      <c r="BB28" s="363"/>
      <c r="BC28" s="498" t="s">
        <v>108</v>
      </c>
      <c r="BD28" s="499"/>
      <c r="BE28" s="499"/>
      <c r="BF28" s="499"/>
      <c r="BG28" s="499"/>
      <c r="BH28" s="499"/>
      <c r="BI28" s="499"/>
      <c r="BJ28" s="499"/>
      <c r="BK28" s="499"/>
      <c r="BL28" s="499"/>
      <c r="BM28" s="500"/>
      <c r="BN28" s="482">
        <v>1014285</v>
      </c>
      <c r="BO28" s="483"/>
      <c r="BP28" s="483"/>
      <c r="BQ28" s="483"/>
      <c r="BR28" s="483"/>
      <c r="BS28" s="483"/>
      <c r="BT28" s="483"/>
      <c r="BU28" s="484"/>
      <c r="BV28" s="482">
        <v>934197</v>
      </c>
      <c r="BW28" s="483"/>
      <c r="BX28" s="483"/>
      <c r="BY28" s="483"/>
      <c r="BZ28" s="483"/>
      <c r="CA28" s="483"/>
      <c r="CB28" s="483"/>
      <c r="CC28" s="484"/>
      <c r="CD28" s="21"/>
      <c r="CE28" s="356"/>
      <c r="CF28" s="356"/>
      <c r="CG28" s="356"/>
      <c r="CH28" s="356"/>
      <c r="CI28" s="356"/>
      <c r="CJ28" s="356"/>
      <c r="CK28" s="356"/>
      <c r="CL28" s="356"/>
      <c r="CM28" s="356"/>
      <c r="CN28" s="356"/>
      <c r="CO28" s="356"/>
      <c r="CP28" s="356"/>
      <c r="CQ28" s="356"/>
      <c r="CR28" s="356"/>
      <c r="CS28" s="357"/>
      <c r="CT28" s="358"/>
      <c r="CU28" s="359"/>
      <c r="CV28" s="359"/>
      <c r="CW28" s="359"/>
      <c r="CX28" s="359"/>
      <c r="CY28" s="359"/>
      <c r="CZ28" s="359"/>
      <c r="DA28" s="360"/>
      <c r="DB28" s="358"/>
      <c r="DC28" s="359"/>
      <c r="DD28" s="359"/>
      <c r="DE28" s="359"/>
      <c r="DF28" s="359"/>
      <c r="DG28" s="359"/>
      <c r="DH28" s="359"/>
      <c r="DI28" s="360"/>
    </row>
    <row r="29" spans="1:113" ht="18.75" customHeight="1" x14ac:dyDescent="0.15">
      <c r="A29" s="2"/>
      <c r="B29" s="478"/>
      <c r="C29" s="394"/>
      <c r="D29" s="395"/>
      <c r="E29" s="485" t="s">
        <v>265</v>
      </c>
      <c r="F29" s="486"/>
      <c r="G29" s="486"/>
      <c r="H29" s="486"/>
      <c r="I29" s="486"/>
      <c r="J29" s="486"/>
      <c r="K29" s="487"/>
      <c r="L29" s="488">
        <v>10</v>
      </c>
      <c r="M29" s="489"/>
      <c r="N29" s="489"/>
      <c r="O29" s="489"/>
      <c r="P29" s="490"/>
      <c r="Q29" s="488">
        <v>2700</v>
      </c>
      <c r="R29" s="489"/>
      <c r="S29" s="489"/>
      <c r="T29" s="489"/>
      <c r="U29" s="489"/>
      <c r="V29" s="490"/>
      <c r="W29" s="396"/>
      <c r="X29" s="397"/>
      <c r="Y29" s="398"/>
      <c r="Z29" s="485" t="s">
        <v>267</v>
      </c>
      <c r="AA29" s="486"/>
      <c r="AB29" s="486"/>
      <c r="AC29" s="486"/>
      <c r="AD29" s="486"/>
      <c r="AE29" s="486"/>
      <c r="AF29" s="486"/>
      <c r="AG29" s="487"/>
      <c r="AH29" s="488">
        <v>207</v>
      </c>
      <c r="AI29" s="489"/>
      <c r="AJ29" s="489"/>
      <c r="AK29" s="489"/>
      <c r="AL29" s="490"/>
      <c r="AM29" s="488">
        <v>619137</v>
      </c>
      <c r="AN29" s="489"/>
      <c r="AO29" s="489"/>
      <c r="AP29" s="489"/>
      <c r="AQ29" s="489"/>
      <c r="AR29" s="490"/>
      <c r="AS29" s="488">
        <v>2991</v>
      </c>
      <c r="AT29" s="489"/>
      <c r="AU29" s="489"/>
      <c r="AV29" s="489"/>
      <c r="AW29" s="489"/>
      <c r="AX29" s="491"/>
      <c r="AY29" s="364"/>
      <c r="AZ29" s="365"/>
      <c r="BA29" s="365"/>
      <c r="BB29" s="366"/>
      <c r="BC29" s="492" t="s">
        <v>268</v>
      </c>
      <c r="BD29" s="493"/>
      <c r="BE29" s="493"/>
      <c r="BF29" s="493"/>
      <c r="BG29" s="493"/>
      <c r="BH29" s="493"/>
      <c r="BI29" s="493"/>
      <c r="BJ29" s="493"/>
      <c r="BK29" s="493"/>
      <c r="BL29" s="493"/>
      <c r="BM29" s="494"/>
      <c r="BN29" s="495">
        <v>361484</v>
      </c>
      <c r="BO29" s="496"/>
      <c r="BP29" s="496"/>
      <c r="BQ29" s="496"/>
      <c r="BR29" s="496"/>
      <c r="BS29" s="496"/>
      <c r="BT29" s="496"/>
      <c r="BU29" s="497"/>
      <c r="BV29" s="495">
        <v>161468</v>
      </c>
      <c r="BW29" s="496"/>
      <c r="BX29" s="496"/>
      <c r="BY29" s="496"/>
      <c r="BZ29" s="496"/>
      <c r="CA29" s="496"/>
      <c r="CB29" s="496"/>
      <c r="CC29" s="497"/>
      <c r="CD29" s="17"/>
      <c r="CE29" s="356"/>
      <c r="CF29" s="356"/>
      <c r="CG29" s="356"/>
      <c r="CH29" s="356"/>
      <c r="CI29" s="356"/>
      <c r="CJ29" s="356"/>
      <c r="CK29" s="356"/>
      <c r="CL29" s="356"/>
      <c r="CM29" s="356"/>
      <c r="CN29" s="356"/>
      <c r="CO29" s="356"/>
      <c r="CP29" s="356"/>
      <c r="CQ29" s="356"/>
      <c r="CR29" s="356"/>
      <c r="CS29" s="357"/>
      <c r="CT29" s="358"/>
      <c r="CU29" s="359"/>
      <c r="CV29" s="359"/>
      <c r="CW29" s="359"/>
      <c r="CX29" s="359"/>
      <c r="CY29" s="359"/>
      <c r="CZ29" s="359"/>
      <c r="DA29" s="360"/>
      <c r="DB29" s="358"/>
      <c r="DC29" s="359"/>
      <c r="DD29" s="359"/>
      <c r="DE29" s="359"/>
      <c r="DF29" s="359"/>
      <c r="DG29" s="359"/>
      <c r="DH29" s="359"/>
      <c r="DI29" s="360"/>
    </row>
    <row r="30" spans="1:113" ht="18.75" customHeight="1" x14ac:dyDescent="0.15">
      <c r="A30" s="2"/>
      <c r="B30" s="479"/>
      <c r="C30" s="480"/>
      <c r="D30" s="481"/>
      <c r="E30" s="458"/>
      <c r="F30" s="459"/>
      <c r="G30" s="459"/>
      <c r="H30" s="459"/>
      <c r="I30" s="459"/>
      <c r="J30" s="459"/>
      <c r="K30" s="460"/>
      <c r="L30" s="461"/>
      <c r="M30" s="462"/>
      <c r="N30" s="462"/>
      <c r="O30" s="462"/>
      <c r="P30" s="463"/>
      <c r="Q30" s="461"/>
      <c r="R30" s="462"/>
      <c r="S30" s="462"/>
      <c r="T30" s="462"/>
      <c r="U30" s="462"/>
      <c r="V30" s="463"/>
      <c r="W30" s="464" t="s">
        <v>270</v>
      </c>
      <c r="X30" s="465"/>
      <c r="Y30" s="465"/>
      <c r="Z30" s="465"/>
      <c r="AA30" s="465"/>
      <c r="AB30" s="465"/>
      <c r="AC30" s="465"/>
      <c r="AD30" s="465"/>
      <c r="AE30" s="465"/>
      <c r="AF30" s="465"/>
      <c r="AG30" s="466"/>
      <c r="AH30" s="467">
        <v>96.2</v>
      </c>
      <c r="AI30" s="468"/>
      <c r="AJ30" s="468"/>
      <c r="AK30" s="468"/>
      <c r="AL30" s="468"/>
      <c r="AM30" s="468"/>
      <c r="AN30" s="468"/>
      <c r="AO30" s="468"/>
      <c r="AP30" s="468"/>
      <c r="AQ30" s="468"/>
      <c r="AR30" s="468"/>
      <c r="AS30" s="468"/>
      <c r="AT30" s="468"/>
      <c r="AU30" s="468"/>
      <c r="AV30" s="468"/>
      <c r="AW30" s="468"/>
      <c r="AX30" s="469"/>
      <c r="AY30" s="367"/>
      <c r="AZ30" s="368"/>
      <c r="BA30" s="368"/>
      <c r="BB30" s="369"/>
      <c r="BC30" s="470" t="s">
        <v>74</v>
      </c>
      <c r="BD30" s="471"/>
      <c r="BE30" s="471"/>
      <c r="BF30" s="471"/>
      <c r="BG30" s="471"/>
      <c r="BH30" s="471"/>
      <c r="BI30" s="471"/>
      <c r="BJ30" s="471"/>
      <c r="BK30" s="471"/>
      <c r="BL30" s="471"/>
      <c r="BM30" s="472"/>
      <c r="BN30" s="473">
        <v>859301</v>
      </c>
      <c r="BO30" s="474"/>
      <c r="BP30" s="474"/>
      <c r="BQ30" s="474"/>
      <c r="BR30" s="474"/>
      <c r="BS30" s="474"/>
      <c r="BT30" s="474"/>
      <c r="BU30" s="475"/>
      <c r="BV30" s="473">
        <v>656082</v>
      </c>
      <c r="BW30" s="474"/>
      <c r="BX30" s="474"/>
      <c r="BY30" s="474"/>
      <c r="BZ30" s="474"/>
      <c r="CA30" s="474"/>
      <c r="CB30" s="474"/>
      <c r="CC30" s="47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6" t="s">
        <v>187</v>
      </c>
      <c r="D32" s="476"/>
      <c r="E32" s="476"/>
      <c r="F32" s="476"/>
      <c r="G32" s="476"/>
      <c r="H32" s="476"/>
      <c r="I32" s="476"/>
      <c r="J32" s="476"/>
      <c r="K32" s="476"/>
      <c r="L32" s="476"/>
      <c r="M32" s="476"/>
      <c r="N32" s="476"/>
      <c r="O32" s="476"/>
      <c r="P32" s="476"/>
      <c r="Q32" s="476"/>
      <c r="R32" s="476"/>
      <c r="S32" s="476"/>
      <c r="U32" s="457" t="s">
        <v>98</v>
      </c>
      <c r="V32" s="457"/>
      <c r="W32" s="457"/>
      <c r="X32" s="457"/>
      <c r="Y32" s="457"/>
      <c r="Z32" s="457"/>
      <c r="AA32" s="457"/>
      <c r="AB32" s="457"/>
      <c r="AC32" s="457"/>
      <c r="AD32" s="457"/>
      <c r="AE32" s="457"/>
      <c r="AF32" s="457"/>
      <c r="AG32" s="457"/>
      <c r="AH32" s="457"/>
      <c r="AI32" s="457"/>
      <c r="AJ32" s="457"/>
      <c r="AK32" s="457"/>
      <c r="AM32" s="457" t="s">
        <v>272</v>
      </c>
      <c r="AN32" s="457"/>
      <c r="AO32" s="457"/>
      <c r="AP32" s="457"/>
      <c r="AQ32" s="457"/>
      <c r="AR32" s="457"/>
      <c r="AS32" s="457"/>
      <c r="AT32" s="457"/>
      <c r="AU32" s="457"/>
      <c r="AV32" s="457"/>
      <c r="AW32" s="457"/>
      <c r="AX32" s="457"/>
      <c r="AY32" s="457"/>
      <c r="AZ32" s="457"/>
      <c r="BA32" s="457"/>
      <c r="BB32" s="457"/>
      <c r="BC32" s="457"/>
      <c r="BE32" s="457" t="s">
        <v>273</v>
      </c>
      <c r="BF32" s="457"/>
      <c r="BG32" s="457"/>
      <c r="BH32" s="457"/>
      <c r="BI32" s="457"/>
      <c r="BJ32" s="457"/>
      <c r="BK32" s="457"/>
      <c r="BL32" s="457"/>
      <c r="BM32" s="457"/>
      <c r="BN32" s="457"/>
      <c r="BO32" s="457"/>
      <c r="BP32" s="457"/>
      <c r="BQ32" s="457"/>
      <c r="BR32" s="457"/>
      <c r="BS32" s="457"/>
      <c r="BT32" s="457"/>
      <c r="BU32" s="457"/>
      <c r="BW32" s="457" t="s">
        <v>275</v>
      </c>
      <c r="BX32" s="457"/>
      <c r="BY32" s="457"/>
      <c r="BZ32" s="457"/>
      <c r="CA32" s="457"/>
      <c r="CB32" s="457"/>
      <c r="CC32" s="457"/>
      <c r="CD32" s="457"/>
      <c r="CE32" s="457"/>
      <c r="CF32" s="457"/>
      <c r="CG32" s="457"/>
      <c r="CH32" s="457"/>
      <c r="CI32" s="457"/>
      <c r="CJ32" s="457"/>
      <c r="CK32" s="457"/>
      <c r="CL32" s="457"/>
      <c r="CM32" s="457"/>
      <c r="CO32" s="457" t="s">
        <v>276</v>
      </c>
      <c r="CP32" s="457"/>
      <c r="CQ32" s="457"/>
      <c r="CR32" s="457"/>
      <c r="CS32" s="457"/>
      <c r="CT32" s="457"/>
      <c r="CU32" s="457"/>
      <c r="CV32" s="457"/>
      <c r="CW32" s="457"/>
      <c r="CX32" s="457"/>
      <c r="CY32" s="457"/>
      <c r="CZ32" s="457"/>
      <c r="DA32" s="457"/>
      <c r="DB32" s="457"/>
      <c r="DC32" s="457"/>
      <c r="DD32" s="457"/>
      <c r="DE32" s="457"/>
      <c r="DI32" s="36"/>
    </row>
    <row r="33" spans="1:113" ht="13.5" customHeight="1" x14ac:dyDescent="0.15">
      <c r="A33" s="2"/>
      <c r="B33" s="5"/>
      <c r="C33" s="436" t="s">
        <v>61</v>
      </c>
      <c r="D33" s="436"/>
      <c r="E33" s="416" t="s">
        <v>277</v>
      </c>
      <c r="F33" s="416"/>
      <c r="G33" s="416"/>
      <c r="H33" s="416"/>
      <c r="I33" s="416"/>
      <c r="J33" s="416"/>
      <c r="K33" s="416"/>
      <c r="L33" s="416"/>
      <c r="M33" s="416"/>
      <c r="N33" s="416"/>
      <c r="O33" s="416"/>
      <c r="P33" s="416"/>
      <c r="Q33" s="416"/>
      <c r="R33" s="416"/>
      <c r="S33" s="416"/>
      <c r="T33" s="11"/>
      <c r="U33" s="436" t="s">
        <v>61</v>
      </c>
      <c r="V33" s="436"/>
      <c r="W33" s="416" t="s">
        <v>277</v>
      </c>
      <c r="X33" s="416"/>
      <c r="Y33" s="416"/>
      <c r="Z33" s="416"/>
      <c r="AA33" s="416"/>
      <c r="AB33" s="416"/>
      <c r="AC33" s="416"/>
      <c r="AD33" s="416"/>
      <c r="AE33" s="416"/>
      <c r="AF33" s="416"/>
      <c r="AG33" s="416"/>
      <c r="AH33" s="416"/>
      <c r="AI33" s="416"/>
      <c r="AJ33" s="416"/>
      <c r="AK33" s="416"/>
      <c r="AL33" s="11"/>
      <c r="AM33" s="436" t="s">
        <v>61</v>
      </c>
      <c r="AN33" s="436"/>
      <c r="AO33" s="416" t="s">
        <v>277</v>
      </c>
      <c r="AP33" s="416"/>
      <c r="AQ33" s="416"/>
      <c r="AR33" s="416"/>
      <c r="AS33" s="416"/>
      <c r="AT33" s="416"/>
      <c r="AU33" s="416"/>
      <c r="AV33" s="416"/>
      <c r="AW33" s="416"/>
      <c r="AX33" s="416"/>
      <c r="AY33" s="416"/>
      <c r="AZ33" s="416"/>
      <c r="BA33" s="416"/>
      <c r="BB33" s="416"/>
      <c r="BC33" s="416"/>
      <c r="BD33" s="7"/>
      <c r="BE33" s="416" t="s">
        <v>279</v>
      </c>
      <c r="BF33" s="416"/>
      <c r="BG33" s="416" t="s">
        <v>168</v>
      </c>
      <c r="BH33" s="416"/>
      <c r="BI33" s="416"/>
      <c r="BJ33" s="416"/>
      <c r="BK33" s="416"/>
      <c r="BL33" s="416"/>
      <c r="BM33" s="416"/>
      <c r="BN33" s="416"/>
      <c r="BO33" s="416"/>
      <c r="BP33" s="416"/>
      <c r="BQ33" s="416"/>
      <c r="BR33" s="416"/>
      <c r="BS33" s="416"/>
      <c r="BT33" s="416"/>
      <c r="BU33" s="416"/>
      <c r="BV33" s="7"/>
      <c r="BW33" s="436" t="s">
        <v>279</v>
      </c>
      <c r="BX33" s="436"/>
      <c r="BY33" s="416" t="s">
        <v>118</v>
      </c>
      <c r="BZ33" s="416"/>
      <c r="CA33" s="416"/>
      <c r="CB33" s="416"/>
      <c r="CC33" s="416"/>
      <c r="CD33" s="416"/>
      <c r="CE33" s="416"/>
      <c r="CF33" s="416"/>
      <c r="CG33" s="416"/>
      <c r="CH33" s="416"/>
      <c r="CI33" s="416"/>
      <c r="CJ33" s="416"/>
      <c r="CK33" s="416"/>
      <c r="CL33" s="416"/>
      <c r="CM33" s="416"/>
      <c r="CN33" s="11"/>
      <c r="CO33" s="436" t="s">
        <v>61</v>
      </c>
      <c r="CP33" s="436"/>
      <c r="CQ33" s="416" t="s">
        <v>280</v>
      </c>
      <c r="CR33" s="416"/>
      <c r="CS33" s="416"/>
      <c r="CT33" s="416"/>
      <c r="CU33" s="416"/>
      <c r="CV33" s="416"/>
      <c r="CW33" s="416"/>
      <c r="CX33" s="416"/>
      <c r="CY33" s="416"/>
      <c r="CZ33" s="416"/>
      <c r="DA33" s="416"/>
      <c r="DB33" s="416"/>
      <c r="DC33" s="416"/>
      <c r="DD33" s="416"/>
      <c r="DE33" s="416"/>
      <c r="DF33" s="11"/>
      <c r="DG33" s="456" t="s">
        <v>86</v>
      </c>
      <c r="DH33" s="456"/>
      <c r="DI33" s="19"/>
    </row>
    <row r="34" spans="1:113" ht="32.25" customHeight="1" x14ac:dyDescent="0.15">
      <c r="A34" s="2"/>
      <c r="B34" s="5"/>
      <c r="C34" s="454">
        <f>IF(E34="","",1)</f>
        <v>1</v>
      </c>
      <c r="D34" s="454"/>
      <c r="E34" s="453" t="str">
        <f>IF('各会計、関係団体の財政状況及び健全化判断比率'!B7="","",'各会計、関係団体の財政状況及び健全化判断比率'!B7)</f>
        <v>一般会計</v>
      </c>
      <c r="F34" s="453"/>
      <c r="G34" s="453"/>
      <c r="H34" s="453"/>
      <c r="I34" s="453"/>
      <c r="J34" s="453"/>
      <c r="K34" s="453"/>
      <c r="L34" s="453"/>
      <c r="M34" s="453"/>
      <c r="N34" s="453"/>
      <c r="O34" s="453"/>
      <c r="P34" s="453"/>
      <c r="Q34" s="453"/>
      <c r="R34" s="453"/>
      <c r="S34" s="453"/>
      <c r="T34" s="2"/>
      <c r="U34" s="454">
        <f>IF(W34="","",MAX(C34:D43)+1)</f>
        <v>2</v>
      </c>
      <c r="V34" s="454"/>
      <c r="W34" s="453" t="str">
        <f>IF('各会計、関係団体の財政状況及び健全化判断比率'!B28="","",'各会計、関係団体の財政状況及び健全化判断比率'!B28)</f>
        <v>国民健康保険事業特別会計</v>
      </c>
      <c r="X34" s="453"/>
      <c r="Y34" s="453"/>
      <c r="Z34" s="453"/>
      <c r="AA34" s="453"/>
      <c r="AB34" s="453"/>
      <c r="AC34" s="453"/>
      <c r="AD34" s="453"/>
      <c r="AE34" s="453"/>
      <c r="AF34" s="453"/>
      <c r="AG34" s="453"/>
      <c r="AH34" s="453"/>
      <c r="AI34" s="453"/>
      <c r="AJ34" s="453"/>
      <c r="AK34" s="453"/>
      <c r="AL34" s="2"/>
      <c r="AM34" s="454">
        <f>IF(AO34="","",MAX(C34:D43,U34:V43)+1)</f>
        <v>6</v>
      </c>
      <c r="AN34" s="454"/>
      <c r="AO34" s="453" t="str">
        <f>IF('各会計、関係団体の財政状況及び健全化判断比率'!B32="","",'各会計、関係団体の財政状況及び健全化判断比率'!B32)</f>
        <v>土佐清水市水道事業会計</v>
      </c>
      <c r="AP34" s="453"/>
      <c r="AQ34" s="453"/>
      <c r="AR34" s="453"/>
      <c r="AS34" s="453"/>
      <c r="AT34" s="453"/>
      <c r="AU34" s="453"/>
      <c r="AV34" s="453"/>
      <c r="AW34" s="453"/>
      <c r="AX34" s="453"/>
      <c r="AY34" s="453"/>
      <c r="AZ34" s="453"/>
      <c r="BA34" s="453"/>
      <c r="BB34" s="453"/>
      <c r="BC34" s="453"/>
      <c r="BD34" s="2"/>
      <c r="BE34" s="454">
        <f>IF(BG34="","",MAX(C34:D43,U34:V43,AM34:AN43)+1)</f>
        <v>7</v>
      </c>
      <c r="BF34" s="454"/>
      <c r="BG34" s="453" t="str">
        <f>IF('各会計、関係団体の財政状況及び健全化判断比率'!B33="","",'各会計、関係団体の財政状況及び健全化判断比率'!B33)</f>
        <v>再生可能エネルギー事業特別会計</v>
      </c>
      <c r="BH34" s="453"/>
      <c r="BI34" s="453"/>
      <c r="BJ34" s="453"/>
      <c r="BK34" s="453"/>
      <c r="BL34" s="453"/>
      <c r="BM34" s="453"/>
      <c r="BN34" s="453"/>
      <c r="BO34" s="453"/>
      <c r="BP34" s="453"/>
      <c r="BQ34" s="453"/>
      <c r="BR34" s="453"/>
      <c r="BS34" s="453"/>
      <c r="BT34" s="453"/>
      <c r="BU34" s="453"/>
      <c r="BV34" s="2"/>
      <c r="BW34" s="454">
        <f>IF(BY34="","",MAX(C34:D43,U34:V43,AM34:AN43,BE34:BF43)+1)</f>
        <v>8</v>
      </c>
      <c r="BX34" s="454"/>
      <c r="BY34" s="453" t="str">
        <f>IF('各会計、関係団体の財政状況及び健全化判断比率'!B68="","",'各会計、関係団体の財政状況及び健全化判断比率'!B68)</f>
        <v>幡多広域市町村圏事務組合　一般会計</v>
      </c>
      <c r="BZ34" s="453"/>
      <c r="CA34" s="453"/>
      <c r="CB34" s="453"/>
      <c r="CC34" s="453"/>
      <c r="CD34" s="453"/>
      <c r="CE34" s="453"/>
      <c r="CF34" s="453"/>
      <c r="CG34" s="453"/>
      <c r="CH34" s="453"/>
      <c r="CI34" s="453"/>
      <c r="CJ34" s="453"/>
      <c r="CK34" s="453"/>
      <c r="CL34" s="453"/>
      <c r="CM34" s="453"/>
      <c r="CN34" s="2"/>
      <c r="CO34" s="454">
        <f>IF(CQ34="","",MAX(C34:D43,U34:V43,AM34:AN43,BE34:BF43,BW34:BX43)+1)</f>
        <v>16</v>
      </c>
      <c r="CP34" s="454"/>
      <c r="CQ34" s="453" t="str">
        <f>IF('各会計、関係団体の財政状況及び健全化判断比率'!BS7="","",'各会計、関係団体の財政状況及び健全化判断比率'!BS7)</f>
        <v>土佐清水食品株式会社</v>
      </c>
      <c r="CR34" s="453"/>
      <c r="CS34" s="453"/>
      <c r="CT34" s="453"/>
      <c r="CU34" s="453"/>
      <c r="CV34" s="453"/>
      <c r="CW34" s="453"/>
      <c r="CX34" s="453"/>
      <c r="CY34" s="453"/>
      <c r="CZ34" s="453"/>
      <c r="DA34" s="453"/>
      <c r="DB34" s="453"/>
      <c r="DC34" s="453"/>
      <c r="DD34" s="453"/>
      <c r="DE34" s="453"/>
      <c r="DG34" s="455" t="str">
        <f>IF('各会計、関係団体の財政状況及び健全化判断比率'!BR7="","",'各会計、関係団体の財政状況及び健全化判断比率'!BR7)</f>
        <v/>
      </c>
      <c r="DH34" s="455"/>
      <c r="DI34" s="19"/>
    </row>
    <row r="35" spans="1:113" ht="32.25" customHeight="1" x14ac:dyDescent="0.15">
      <c r="A35" s="2"/>
      <c r="B35" s="5"/>
      <c r="C35" s="454" t="str">
        <f t="shared" ref="C35:C43" si="0">IF(E35="","",C34+1)</f>
        <v/>
      </c>
      <c r="D35" s="454"/>
      <c r="E35" s="453" t="str">
        <f>IF('各会計、関係団体の財政状況及び健全化判断比率'!B8="","",'各会計、関係団体の財政状況及び健全化判断比率'!B8)</f>
        <v/>
      </c>
      <c r="F35" s="453"/>
      <c r="G35" s="453"/>
      <c r="H35" s="453"/>
      <c r="I35" s="453"/>
      <c r="J35" s="453"/>
      <c r="K35" s="453"/>
      <c r="L35" s="453"/>
      <c r="M35" s="453"/>
      <c r="N35" s="453"/>
      <c r="O35" s="453"/>
      <c r="P35" s="453"/>
      <c r="Q35" s="453"/>
      <c r="R35" s="453"/>
      <c r="S35" s="453"/>
      <c r="T35" s="2"/>
      <c r="U35" s="454">
        <f t="shared" ref="U35:U43" si="1">IF(W35="","",U34+1)</f>
        <v>3</v>
      </c>
      <c r="V35" s="454"/>
      <c r="W35" s="453" t="str">
        <f>IF('各会計、関係団体の財政状況及び健全化判断比率'!B29="","",'各会計、関係団体の財政状況及び健全化判断比率'!B29)</f>
        <v>介護保険特別会計</v>
      </c>
      <c r="X35" s="453"/>
      <c r="Y35" s="453"/>
      <c r="Z35" s="453"/>
      <c r="AA35" s="453"/>
      <c r="AB35" s="453"/>
      <c r="AC35" s="453"/>
      <c r="AD35" s="453"/>
      <c r="AE35" s="453"/>
      <c r="AF35" s="453"/>
      <c r="AG35" s="453"/>
      <c r="AH35" s="453"/>
      <c r="AI35" s="453"/>
      <c r="AJ35" s="453"/>
      <c r="AK35" s="453"/>
      <c r="AL35" s="2"/>
      <c r="AM35" s="454" t="str">
        <f t="shared" ref="AM35:AM43" si="2">IF(AO35="","",AM34+1)</f>
        <v/>
      </c>
      <c r="AN35" s="454"/>
      <c r="AO35" s="453"/>
      <c r="AP35" s="453"/>
      <c r="AQ35" s="453"/>
      <c r="AR35" s="453"/>
      <c r="AS35" s="453"/>
      <c r="AT35" s="453"/>
      <c r="AU35" s="453"/>
      <c r="AV35" s="453"/>
      <c r="AW35" s="453"/>
      <c r="AX35" s="453"/>
      <c r="AY35" s="453"/>
      <c r="AZ35" s="453"/>
      <c r="BA35" s="453"/>
      <c r="BB35" s="453"/>
      <c r="BC35" s="453"/>
      <c r="BD35" s="2"/>
      <c r="BE35" s="454" t="str">
        <f t="shared" ref="BE35:BE43" si="3">IF(BG35="","",BE34+1)</f>
        <v/>
      </c>
      <c r="BF35" s="454"/>
      <c r="BG35" s="453"/>
      <c r="BH35" s="453"/>
      <c r="BI35" s="453"/>
      <c r="BJ35" s="453"/>
      <c r="BK35" s="453"/>
      <c r="BL35" s="453"/>
      <c r="BM35" s="453"/>
      <c r="BN35" s="453"/>
      <c r="BO35" s="453"/>
      <c r="BP35" s="453"/>
      <c r="BQ35" s="453"/>
      <c r="BR35" s="453"/>
      <c r="BS35" s="453"/>
      <c r="BT35" s="453"/>
      <c r="BU35" s="453"/>
      <c r="BV35" s="2"/>
      <c r="BW35" s="454">
        <f t="shared" ref="BW35:BW43" si="4">IF(BY35="","",BW34+1)</f>
        <v>9</v>
      </c>
      <c r="BX35" s="454"/>
      <c r="BY35" s="453" t="str">
        <f>IF('各会計、関係団体の財政状況及び健全化判断比率'!B69="","",'各会計、関係団体の財政状況及び健全化判断比率'!B69)</f>
        <v>幡多広域市町村圏事務組合　ふるさと特別会計</v>
      </c>
      <c r="BZ35" s="453"/>
      <c r="CA35" s="453"/>
      <c r="CB35" s="453"/>
      <c r="CC35" s="453"/>
      <c r="CD35" s="453"/>
      <c r="CE35" s="453"/>
      <c r="CF35" s="453"/>
      <c r="CG35" s="453"/>
      <c r="CH35" s="453"/>
      <c r="CI35" s="453"/>
      <c r="CJ35" s="453"/>
      <c r="CK35" s="453"/>
      <c r="CL35" s="453"/>
      <c r="CM35" s="453"/>
      <c r="CN35" s="2"/>
      <c r="CO35" s="454" t="str">
        <f t="shared" ref="CO35:CO43" si="5">IF(CQ35="","",CO34+1)</f>
        <v/>
      </c>
      <c r="CP35" s="454"/>
      <c r="CQ35" s="453" t="str">
        <f>IF('各会計、関係団体の財政状況及び健全化判断比率'!BS8="","",'各会計、関係団体の財政状況及び健全化判断比率'!BS8)</f>
        <v/>
      </c>
      <c r="CR35" s="453"/>
      <c r="CS35" s="453"/>
      <c r="CT35" s="453"/>
      <c r="CU35" s="453"/>
      <c r="CV35" s="453"/>
      <c r="CW35" s="453"/>
      <c r="CX35" s="453"/>
      <c r="CY35" s="453"/>
      <c r="CZ35" s="453"/>
      <c r="DA35" s="453"/>
      <c r="DB35" s="453"/>
      <c r="DC35" s="453"/>
      <c r="DD35" s="453"/>
      <c r="DE35" s="453"/>
      <c r="DG35" s="455" t="str">
        <f>IF('各会計、関係団体の財政状況及び健全化判断比率'!BR8="","",'各会計、関係団体の財政状況及び健全化判断比率'!BR8)</f>
        <v/>
      </c>
      <c r="DH35" s="455"/>
      <c r="DI35" s="19"/>
    </row>
    <row r="36" spans="1:113" ht="32.25" customHeight="1" x14ac:dyDescent="0.15">
      <c r="A36" s="2"/>
      <c r="B36" s="5"/>
      <c r="C36" s="454" t="str">
        <f t="shared" si="0"/>
        <v/>
      </c>
      <c r="D36" s="454"/>
      <c r="E36" s="453" t="str">
        <f>IF('各会計、関係団体の財政状況及び健全化判断比率'!B9="","",'各会計、関係団体の財政状況及び健全化判断比率'!B9)</f>
        <v/>
      </c>
      <c r="F36" s="453"/>
      <c r="G36" s="453"/>
      <c r="H36" s="453"/>
      <c r="I36" s="453"/>
      <c r="J36" s="453"/>
      <c r="K36" s="453"/>
      <c r="L36" s="453"/>
      <c r="M36" s="453"/>
      <c r="N36" s="453"/>
      <c r="O36" s="453"/>
      <c r="P36" s="453"/>
      <c r="Q36" s="453"/>
      <c r="R36" s="453"/>
      <c r="S36" s="453"/>
      <c r="T36" s="2"/>
      <c r="U36" s="454">
        <f t="shared" si="1"/>
        <v>4</v>
      </c>
      <c r="V36" s="454"/>
      <c r="W36" s="453" t="str">
        <f>IF('各会計、関係団体の財政状況及び健全化判断比率'!B30="","",'各会計、関係団体の財政状況及び健全化判断比率'!B30)</f>
        <v>後期高齢者医療特別会計</v>
      </c>
      <c r="X36" s="453"/>
      <c r="Y36" s="453"/>
      <c r="Z36" s="453"/>
      <c r="AA36" s="453"/>
      <c r="AB36" s="453"/>
      <c r="AC36" s="453"/>
      <c r="AD36" s="453"/>
      <c r="AE36" s="453"/>
      <c r="AF36" s="453"/>
      <c r="AG36" s="453"/>
      <c r="AH36" s="453"/>
      <c r="AI36" s="453"/>
      <c r="AJ36" s="453"/>
      <c r="AK36" s="453"/>
      <c r="AL36" s="2"/>
      <c r="AM36" s="454" t="str">
        <f t="shared" si="2"/>
        <v/>
      </c>
      <c r="AN36" s="454"/>
      <c r="AO36" s="453"/>
      <c r="AP36" s="453"/>
      <c r="AQ36" s="453"/>
      <c r="AR36" s="453"/>
      <c r="AS36" s="453"/>
      <c r="AT36" s="453"/>
      <c r="AU36" s="453"/>
      <c r="AV36" s="453"/>
      <c r="AW36" s="453"/>
      <c r="AX36" s="453"/>
      <c r="AY36" s="453"/>
      <c r="AZ36" s="453"/>
      <c r="BA36" s="453"/>
      <c r="BB36" s="453"/>
      <c r="BC36" s="453"/>
      <c r="BD36" s="2"/>
      <c r="BE36" s="454" t="str">
        <f t="shared" si="3"/>
        <v/>
      </c>
      <c r="BF36" s="454"/>
      <c r="BG36" s="453"/>
      <c r="BH36" s="453"/>
      <c r="BI36" s="453"/>
      <c r="BJ36" s="453"/>
      <c r="BK36" s="453"/>
      <c r="BL36" s="453"/>
      <c r="BM36" s="453"/>
      <c r="BN36" s="453"/>
      <c r="BO36" s="453"/>
      <c r="BP36" s="453"/>
      <c r="BQ36" s="453"/>
      <c r="BR36" s="453"/>
      <c r="BS36" s="453"/>
      <c r="BT36" s="453"/>
      <c r="BU36" s="453"/>
      <c r="BV36" s="2"/>
      <c r="BW36" s="454">
        <f t="shared" si="4"/>
        <v>10</v>
      </c>
      <c r="BX36" s="454"/>
      <c r="BY36" s="453" t="str">
        <f>IF('各会計、関係団体の財政状況及び健全化判断比率'!B70="","",'各会計、関係団体の財政状況及び健全化判断比率'!B70)</f>
        <v>幡多広域市町村圏事務組合　滞納整理事業特別会計</v>
      </c>
      <c r="BZ36" s="453"/>
      <c r="CA36" s="453"/>
      <c r="CB36" s="453"/>
      <c r="CC36" s="453"/>
      <c r="CD36" s="453"/>
      <c r="CE36" s="453"/>
      <c r="CF36" s="453"/>
      <c r="CG36" s="453"/>
      <c r="CH36" s="453"/>
      <c r="CI36" s="453"/>
      <c r="CJ36" s="453"/>
      <c r="CK36" s="453"/>
      <c r="CL36" s="453"/>
      <c r="CM36" s="453"/>
      <c r="CN36" s="2"/>
      <c r="CO36" s="454" t="str">
        <f t="shared" si="5"/>
        <v/>
      </c>
      <c r="CP36" s="454"/>
      <c r="CQ36" s="453" t="str">
        <f>IF('各会計、関係団体の財政状況及び健全化判断比率'!BS9="","",'各会計、関係団体の財政状況及び健全化判断比率'!BS9)</f>
        <v/>
      </c>
      <c r="CR36" s="453"/>
      <c r="CS36" s="453"/>
      <c r="CT36" s="453"/>
      <c r="CU36" s="453"/>
      <c r="CV36" s="453"/>
      <c r="CW36" s="453"/>
      <c r="CX36" s="453"/>
      <c r="CY36" s="453"/>
      <c r="CZ36" s="453"/>
      <c r="DA36" s="453"/>
      <c r="DB36" s="453"/>
      <c r="DC36" s="453"/>
      <c r="DD36" s="453"/>
      <c r="DE36" s="453"/>
      <c r="DG36" s="455" t="str">
        <f>IF('各会計、関係団体の財政状況及び健全化判断比率'!BR9="","",'各会計、関係団体の財政状況及び健全化判断比率'!BR9)</f>
        <v/>
      </c>
      <c r="DH36" s="455"/>
      <c r="DI36" s="19"/>
    </row>
    <row r="37" spans="1:113" ht="32.25" customHeight="1" x14ac:dyDescent="0.15">
      <c r="A37" s="2"/>
      <c r="B37" s="5"/>
      <c r="C37" s="454" t="str">
        <f t="shared" si="0"/>
        <v/>
      </c>
      <c r="D37" s="454"/>
      <c r="E37" s="453" t="str">
        <f>IF('各会計、関係団体の財政状況及び健全化判断比率'!B10="","",'各会計、関係団体の財政状況及び健全化判断比率'!B10)</f>
        <v/>
      </c>
      <c r="F37" s="453"/>
      <c r="G37" s="453"/>
      <c r="H37" s="453"/>
      <c r="I37" s="453"/>
      <c r="J37" s="453"/>
      <c r="K37" s="453"/>
      <c r="L37" s="453"/>
      <c r="M37" s="453"/>
      <c r="N37" s="453"/>
      <c r="O37" s="453"/>
      <c r="P37" s="453"/>
      <c r="Q37" s="453"/>
      <c r="R37" s="453"/>
      <c r="S37" s="453"/>
      <c r="T37" s="2"/>
      <c r="U37" s="454">
        <f t="shared" si="1"/>
        <v>5</v>
      </c>
      <c r="V37" s="454"/>
      <c r="W37" s="453" t="str">
        <f>IF('各会計、関係団体の財政状況及び健全化判断比率'!B31="","",'各会計、関係団体の財政状況及び健全化判断比率'!B31)</f>
        <v>特別養護老人ホームしおさい特別会計</v>
      </c>
      <c r="X37" s="453"/>
      <c r="Y37" s="453"/>
      <c r="Z37" s="453"/>
      <c r="AA37" s="453"/>
      <c r="AB37" s="453"/>
      <c r="AC37" s="453"/>
      <c r="AD37" s="453"/>
      <c r="AE37" s="453"/>
      <c r="AF37" s="453"/>
      <c r="AG37" s="453"/>
      <c r="AH37" s="453"/>
      <c r="AI37" s="453"/>
      <c r="AJ37" s="453"/>
      <c r="AK37" s="453"/>
      <c r="AL37" s="2"/>
      <c r="AM37" s="454" t="str">
        <f t="shared" si="2"/>
        <v/>
      </c>
      <c r="AN37" s="454"/>
      <c r="AO37" s="453"/>
      <c r="AP37" s="453"/>
      <c r="AQ37" s="453"/>
      <c r="AR37" s="453"/>
      <c r="AS37" s="453"/>
      <c r="AT37" s="453"/>
      <c r="AU37" s="453"/>
      <c r="AV37" s="453"/>
      <c r="AW37" s="453"/>
      <c r="AX37" s="453"/>
      <c r="AY37" s="453"/>
      <c r="AZ37" s="453"/>
      <c r="BA37" s="453"/>
      <c r="BB37" s="453"/>
      <c r="BC37" s="453"/>
      <c r="BD37" s="2"/>
      <c r="BE37" s="454" t="str">
        <f t="shared" si="3"/>
        <v/>
      </c>
      <c r="BF37" s="454"/>
      <c r="BG37" s="453"/>
      <c r="BH37" s="453"/>
      <c r="BI37" s="453"/>
      <c r="BJ37" s="453"/>
      <c r="BK37" s="453"/>
      <c r="BL37" s="453"/>
      <c r="BM37" s="453"/>
      <c r="BN37" s="453"/>
      <c r="BO37" s="453"/>
      <c r="BP37" s="453"/>
      <c r="BQ37" s="453"/>
      <c r="BR37" s="453"/>
      <c r="BS37" s="453"/>
      <c r="BT37" s="453"/>
      <c r="BU37" s="453"/>
      <c r="BV37" s="2"/>
      <c r="BW37" s="454">
        <f t="shared" si="4"/>
        <v>11</v>
      </c>
      <c r="BX37" s="454"/>
      <c r="BY37" s="453" t="str">
        <f>IF('各会計、関係団体の財政状況及び健全化判断比率'!B71="","",'各会計、関係団体の財政状況及び健全化判断比率'!B71)</f>
        <v>こうち人づくり広域連合　一般会計</v>
      </c>
      <c r="BZ37" s="453"/>
      <c r="CA37" s="453"/>
      <c r="CB37" s="453"/>
      <c r="CC37" s="453"/>
      <c r="CD37" s="453"/>
      <c r="CE37" s="453"/>
      <c r="CF37" s="453"/>
      <c r="CG37" s="453"/>
      <c r="CH37" s="453"/>
      <c r="CI37" s="453"/>
      <c r="CJ37" s="453"/>
      <c r="CK37" s="453"/>
      <c r="CL37" s="453"/>
      <c r="CM37" s="453"/>
      <c r="CN37" s="2"/>
      <c r="CO37" s="454" t="str">
        <f t="shared" si="5"/>
        <v/>
      </c>
      <c r="CP37" s="454"/>
      <c r="CQ37" s="453" t="str">
        <f>IF('各会計、関係団体の財政状況及び健全化判断比率'!BS10="","",'各会計、関係団体の財政状況及び健全化判断比率'!BS10)</f>
        <v/>
      </c>
      <c r="CR37" s="453"/>
      <c r="CS37" s="453"/>
      <c r="CT37" s="453"/>
      <c r="CU37" s="453"/>
      <c r="CV37" s="453"/>
      <c r="CW37" s="453"/>
      <c r="CX37" s="453"/>
      <c r="CY37" s="453"/>
      <c r="CZ37" s="453"/>
      <c r="DA37" s="453"/>
      <c r="DB37" s="453"/>
      <c r="DC37" s="453"/>
      <c r="DD37" s="453"/>
      <c r="DE37" s="453"/>
      <c r="DG37" s="455" t="str">
        <f>IF('各会計、関係団体の財政状況及び健全化判断比率'!BR10="","",'各会計、関係団体の財政状況及び健全化判断比率'!BR10)</f>
        <v/>
      </c>
      <c r="DH37" s="455"/>
      <c r="DI37" s="19"/>
    </row>
    <row r="38" spans="1:113" ht="32.25" customHeight="1" x14ac:dyDescent="0.15">
      <c r="A38" s="2"/>
      <c r="B38" s="5"/>
      <c r="C38" s="454" t="str">
        <f t="shared" si="0"/>
        <v/>
      </c>
      <c r="D38" s="454"/>
      <c r="E38" s="453" t="str">
        <f>IF('各会計、関係団体の財政状況及び健全化判断比率'!B11="","",'各会計、関係団体の財政状況及び健全化判断比率'!B11)</f>
        <v/>
      </c>
      <c r="F38" s="453"/>
      <c r="G38" s="453"/>
      <c r="H38" s="453"/>
      <c r="I38" s="453"/>
      <c r="J38" s="453"/>
      <c r="K38" s="453"/>
      <c r="L38" s="453"/>
      <c r="M38" s="453"/>
      <c r="N38" s="453"/>
      <c r="O38" s="453"/>
      <c r="P38" s="453"/>
      <c r="Q38" s="453"/>
      <c r="R38" s="453"/>
      <c r="S38" s="453"/>
      <c r="T38" s="2"/>
      <c r="U38" s="454" t="str">
        <f t="shared" si="1"/>
        <v/>
      </c>
      <c r="V38" s="454"/>
      <c r="W38" s="453"/>
      <c r="X38" s="453"/>
      <c r="Y38" s="453"/>
      <c r="Z38" s="453"/>
      <c r="AA38" s="453"/>
      <c r="AB38" s="453"/>
      <c r="AC38" s="453"/>
      <c r="AD38" s="453"/>
      <c r="AE38" s="453"/>
      <c r="AF38" s="453"/>
      <c r="AG38" s="453"/>
      <c r="AH38" s="453"/>
      <c r="AI38" s="453"/>
      <c r="AJ38" s="453"/>
      <c r="AK38" s="453"/>
      <c r="AL38" s="2"/>
      <c r="AM38" s="454" t="str">
        <f t="shared" si="2"/>
        <v/>
      </c>
      <c r="AN38" s="454"/>
      <c r="AO38" s="453"/>
      <c r="AP38" s="453"/>
      <c r="AQ38" s="453"/>
      <c r="AR38" s="453"/>
      <c r="AS38" s="453"/>
      <c r="AT38" s="453"/>
      <c r="AU38" s="453"/>
      <c r="AV38" s="453"/>
      <c r="AW38" s="453"/>
      <c r="AX38" s="453"/>
      <c r="AY38" s="453"/>
      <c r="AZ38" s="453"/>
      <c r="BA38" s="453"/>
      <c r="BB38" s="453"/>
      <c r="BC38" s="453"/>
      <c r="BD38" s="2"/>
      <c r="BE38" s="454" t="str">
        <f t="shared" si="3"/>
        <v/>
      </c>
      <c r="BF38" s="454"/>
      <c r="BG38" s="453"/>
      <c r="BH38" s="453"/>
      <c r="BI38" s="453"/>
      <c r="BJ38" s="453"/>
      <c r="BK38" s="453"/>
      <c r="BL38" s="453"/>
      <c r="BM38" s="453"/>
      <c r="BN38" s="453"/>
      <c r="BO38" s="453"/>
      <c r="BP38" s="453"/>
      <c r="BQ38" s="453"/>
      <c r="BR38" s="453"/>
      <c r="BS38" s="453"/>
      <c r="BT38" s="453"/>
      <c r="BU38" s="453"/>
      <c r="BV38" s="2"/>
      <c r="BW38" s="454">
        <f t="shared" si="4"/>
        <v>12</v>
      </c>
      <c r="BX38" s="454"/>
      <c r="BY38" s="453" t="str">
        <f>IF('各会計、関係団体の財政状況及び健全化判断比率'!B72="","",'各会計、関係団体の財政状況及び健全化判断比率'!B72)</f>
        <v>高知県市町村総合事務組合　一般会計</v>
      </c>
      <c r="BZ38" s="453"/>
      <c r="CA38" s="453"/>
      <c r="CB38" s="453"/>
      <c r="CC38" s="453"/>
      <c r="CD38" s="453"/>
      <c r="CE38" s="453"/>
      <c r="CF38" s="453"/>
      <c r="CG38" s="453"/>
      <c r="CH38" s="453"/>
      <c r="CI38" s="453"/>
      <c r="CJ38" s="453"/>
      <c r="CK38" s="453"/>
      <c r="CL38" s="453"/>
      <c r="CM38" s="453"/>
      <c r="CN38" s="2"/>
      <c r="CO38" s="454" t="str">
        <f t="shared" si="5"/>
        <v/>
      </c>
      <c r="CP38" s="454"/>
      <c r="CQ38" s="453" t="str">
        <f>IF('各会計、関係団体の財政状況及び健全化判断比率'!BS11="","",'各会計、関係団体の財政状況及び健全化判断比率'!BS11)</f>
        <v/>
      </c>
      <c r="CR38" s="453"/>
      <c r="CS38" s="453"/>
      <c r="CT38" s="453"/>
      <c r="CU38" s="453"/>
      <c r="CV38" s="453"/>
      <c r="CW38" s="453"/>
      <c r="CX38" s="453"/>
      <c r="CY38" s="453"/>
      <c r="CZ38" s="453"/>
      <c r="DA38" s="453"/>
      <c r="DB38" s="453"/>
      <c r="DC38" s="453"/>
      <c r="DD38" s="453"/>
      <c r="DE38" s="453"/>
      <c r="DG38" s="455" t="str">
        <f>IF('各会計、関係団体の財政状況及び健全化判断比率'!BR11="","",'各会計、関係団体の財政状況及び健全化判断比率'!BR11)</f>
        <v/>
      </c>
      <c r="DH38" s="455"/>
      <c r="DI38" s="19"/>
    </row>
    <row r="39" spans="1:113" ht="32.25" customHeight="1" x14ac:dyDescent="0.15">
      <c r="A39" s="2"/>
      <c r="B39" s="5"/>
      <c r="C39" s="454" t="str">
        <f t="shared" si="0"/>
        <v/>
      </c>
      <c r="D39" s="454"/>
      <c r="E39" s="453" t="str">
        <f>IF('各会計、関係団体の財政状況及び健全化判断比率'!B12="","",'各会計、関係団体の財政状況及び健全化判断比率'!B12)</f>
        <v/>
      </c>
      <c r="F39" s="453"/>
      <c r="G39" s="453"/>
      <c r="H39" s="453"/>
      <c r="I39" s="453"/>
      <c r="J39" s="453"/>
      <c r="K39" s="453"/>
      <c r="L39" s="453"/>
      <c r="M39" s="453"/>
      <c r="N39" s="453"/>
      <c r="O39" s="453"/>
      <c r="P39" s="453"/>
      <c r="Q39" s="453"/>
      <c r="R39" s="453"/>
      <c r="S39" s="453"/>
      <c r="T39" s="2"/>
      <c r="U39" s="454" t="str">
        <f t="shared" si="1"/>
        <v/>
      </c>
      <c r="V39" s="454"/>
      <c r="W39" s="453"/>
      <c r="X39" s="453"/>
      <c r="Y39" s="453"/>
      <c r="Z39" s="453"/>
      <c r="AA39" s="453"/>
      <c r="AB39" s="453"/>
      <c r="AC39" s="453"/>
      <c r="AD39" s="453"/>
      <c r="AE39" s="453"/>
      <c r="AF39" s="453"/>
      <c r="AG39" s="453"/>
      <c r="AH39" s="453"/>
      <c r="AI39" s="453"/>
      <c r="AJ39" s="453"/>
      <c r="AK39" s="453"/>
      <c r="AL39" s="2"/>
      <c r="AM39" s="454" t="str">
        <f t="shared" si="2"/>
        <v/>
      </c>
      <c r="AN39" s="454"/>
      <c r="AO39" s="453"/>
      <c r="AP39" s="453"/>
      <c r="AQ39" s="453"/>
      <c r="AR39" s="453"/>
      <c r="AS39" s="453"/>
      <c r="AT39" s="453"/>
      <c r="AU39" s="453"/>
      <c r="AV39" s="453"/>
      <c r="AW39" s="453"/>
      <c r="AX39" s="453"/>
      <c r="AY39" s="453"/>
      <c r="AZ39" s="453"/>
      <c r="BA39" s="453"/>
      <c r="BB39" s="453"/>
      <c r="BC39" s="453"/>
      <c r="BD39" s="2"/>
      <c r="BE39" s="454" t="str">
        <f t="shared" si="3"/>
        <v/>
      </c>
      <c r="BF39" s="454"/>
      <c r="BG39" s="453"/>
      <c r="BH39" s="453"/>
      <c r="BI39" s="453"/>
      <c r="BJ39" s="453"/>
      <c r="BK39" s="453"/>
      <c r="BL39" s="453"/>
      <c r="BM39" s="453"/>
      <c r="BN39" s="453"/>
      <c r="BO39" s="453"/>
      <c r="BP39" s="453"/>
      <c r="BQ39" s="453"/>
      <c r="BR39" s="453"/>
      <c r="BS39" s="453"/>
      <c r="BT39" s="453"/>
      <c r="BU39" s="453"/>
      <c r="BV39" s="2"/>
      <c r="BW39" s="454">
        <f t="shared" si="4"/>
        <v>13</v>
      </c>
      <c r="BX39" s="454"/>
      <c r="BY39" s="453" t="str">
        <f>IF('各会計、関係団体の財政状況及び健全化判断比率'!B73="","",'各会計、関係団体の財政状況及び健全化判断比率'!B73)</f>
        <v>高知県市町村総合事務組合　交通災害共済事業特別会計</v>
      </c>
      <c r="BZ39" s="453"/>
      <c r="CA39" s="453"/>
      <c r="CB39" s="453"/>
      <c r="CC39" s="453"/>
      <c r="CD39" s="453"/>
      <c r="CE39" s="453"/>
      <c r="CF39" s="453"/>
      <c r="CG39" s="453"/>
      <c r="CH39" s="453"/>
      <c r="CI39" s="453"/>
      <c r="CJ39" s="453"/>
      <c r="CK39" s="453"/>
      <c r="CL39" s="453"/>
      <c r="CM39" s="453"/>
      <c r="CN39" s="2"/>
      <c r="CO39" s="454" t="str">
        <f t="shared" si="5"/>
        <v/>
      </c>
      <c r="CP39" s="454"/>
      <c r="CQ39" s="453" t="str">
        <f>IF('各会計、関係団体の財政状況及び健全化判断比率'!BS12="","",'各会計、関係団体の財政状況及び健全化判断比率'!BS12)</f>
        <v/>
      </c>
      <c r="CR39" s="453"/>
      <c r="CS39" s="453"/>
      <c r="CT39" s="453"/>
      <c r="CU39" s="453"/>
      <c r="CV39" s="453"/>
      <c r="CW39" s="453"/>
      <c r="CX39" s="453"/>
      <c r="CY39" s="453"/>
      <c r="CZ39" s="453"/>
      <c r="DA39" s="453"/>
      <c r="DB39" s="453"/>
      <c r="DC39" s="453"/>
      <c r="DD39" s="453"/>
      <c r="DE39" s="453"/>
      <c r="DG39" s="455" t="str">
        <f>IF('各会計、関係団体の財政状況及び健全化判断比率'!BR12="","",'各会計、関係団体の財政状況及び健全化判断比率'!BR12)</f>
        <v/>
      </c>
      <c r="DH39" s="455"/>
      <c r="DI39" s="19"/>
    </row>
    <row r="40" spans="1:113" ht="32.25" customHeight="1" x14ac:dyDescent="0.15">
      <c r="A40" s="2"/>
      <c r="B40" s="5"/>
      <c r="C40" s="454" t="str">
        <f t="shared" si="0"/>
        <v/>
      </c>
      <c r="D40" s="454"/>
      <c r="E40" s="453" t="str">
        <f>IF('各会計、関係団体の財政状況及び健全化判断比率'!B13="","",'各会計、関係団体の財政状況及び健全化判断比率'!B13)</f>
        <v/>
      </c>
      <c r="F40" s="453"/>
      <c r="G40" s="453"/>
      <c r="H40" s="453"/>
      <c r="I40" s="453"/>
      <c r="J40" s="453"/>
      <c r="K40" s="453"/>
      <c r="L40" s="453"/>
      <c r="M40" s="453"/>
      <c r="N40" s="453"/>
      <c r="O40" s="453"/>
      <c r="P40" s="453"/>
      <c r="Q40" s="453"/>
      <c r="R40" s="453"/>
      <c r="S40" s="453"/>
      <c r="T40" s="2"/>
      <c r="U40" s="454" t="str">
        <f t="shared" si="1"/>
        <v/>
      </c>
      <c r="V40" s="454"/>
      <c r="W40" s="453"/>
      <c r="X40" s="453"/>
      <c r="Y40" s="453"/>
      <c r="Z40" s="453"/>
      <c r="AA40" s="453"/>
      <c r="AB40" s="453"/>
      <c r="AC40" s="453"/>
      <c r="AD40" s="453"/>
      <c r="AE40" s="453"/>
      <c r="AF40" s="453"/>
      <c r="AG40" s="453"/>
      <c r="AH40" s="453"/>
      <c r="AI40" s="453"/>
      <c r="AJ40" s="453"/>
      <c r="AK40" s="453"/>
      <c r="AL40" s="2"/>
      <c r="AM40" s="454" t="str">
        <f t="shared" si="2"/>
        <v/>
      </c>
      <c r="AN40" s="454"/>
      <c r="AO40" s="453"/>
      <c r="AP40" s="453"/>
      <c r="AQ40" s="453"/>
      <c r="AR40" s="453"/>
      <c r="AS40" s="453"/>
      <c r="AT40" s="453"/>
      <c r="AU40" s="453"/>
      <c r="AV40" s="453"/>
      <c r="AW40" s="453"/>
      <c r="AX40" s="453"/>
      <c r="AY40" s="453"/>
      <c r="AZ40" s="453"/>
      <c r="BA40" s="453"/>
      <c r="BB40" s="453"/>
      <c r="BC40" s="453"/>
      <c r="BD40" s="2"/>
      <c r="BE40" s="454" t="str">
        <f t="shared" si="3"/>
        <v/>
      </c>
      <c r="BF40" s="454"/>
      <c r="BG40" s="453"/>
      <c r="BH40" s="453"/>
      <c r="BI40" s="453"/>
      <c r="BJ40" s="453"/>
      <c r="BK40" s="453"/>
      <c r="BL40" s="453"/>
      <c r="BM40" s="453"/>
      <c r="BN40" s="453"/>
      <c r="BO40" s="453"/>
      <c r="BP40" s="453"/>
      <c r="BQ40" s="453"/>
      <c r="BR40" s="453"/>
      <c r="BS40" s="453"/>
      <c r="BT40" s="453"/>
      <c r="BU40" s="453"/>
      <c r="BV40" s="2"/>
      <c r="BW40" s="454">
        <f t="shared" si="4"/>
        <v>14</v>
      </c>
      <c r="BX40" s="454"/>
      <c r="BY40" s="453" t="str">
        <f>IF('各会計、関係団体の財政状況及び健全化判断比率'!B74="","",'各会計、関係団体の財政状況及び健全化判断比率'!B74)</f>
        <v>高知県後期高齢者医療広域連合　　</v>
      </c>
      <c r="BZ40" s="453"/>
      <c r="CA40" s="453"/>
      <c r="CB40" s="453"/>
      <c r="CC40" s="453"/>
      <c r="CD40" s="453"/>
      <c r="CE40" s="453"/>
      <c r="CF40" s="453"/>
      <c r="CG40" s="453"/>
      <c r="CH40" s="453"/>
      <c r="CI40" s="453"/>
      <c r="CJ40" s="453"/>
      <c r="CK40" s="453"/>
      <c r="CL40" s="453"/>
      <c r="CM40" s="453"/>
      <c r="CN40" s="2"/>
      <c r="CO40" s="454" t="str">
        <f t="shared" si="5"/>
        <v/>
      </c>
      <c r="CP40" s="454"/>
      <c r="CQ40" s="453" t="str">
        <f>IF('各会計、関係団体の財政状況及び健全化判断比率'!BS13="","",'各会計、関係団体の財政状況及び健全化判断比率'!BS13)</f>
        <v/>
      </c>
      <c r="CR40" s="453"/>
      <c r="CS40" s="453"/>
      <c r="CT40" s="453"/>
      <c r="CU40" s="453"/>
      <c r="CV40" s="453"/>
      <c r="CW40" s="453"/>
      <c r="CX40" s="453"/>
      <c r="CY40" s="453"/>
      <c r="CZ40" s="453"/>
      <c r="DA40" s="453"/>
      <c r="DB40" s="453"/>
      <c r="DC40" s="453"/>
      <c r="DD40" s="453"/>
      <c r="DE40" s="453"/>
      <c r="DG40" s="455" t="str">
        <f>IF('各会計、関係団体の財政状況及び健全化判断比率'!BR13="","",'各会計、関係団体の財政状況及び健全化判断比率'!BR13)</f>
        <v/>
      </c>
      <c r="DH40" s="455"/>
      <c r="DI40" s="19"/>
    </row>
    <row r="41" spans="1:113" ht="32.25" customHeight="1" x14ac:dyDescent="0.15">
      <c r="A41" s="2"/>
      <c r="B41" s="5"/>
      <c r="C41" s="454" t="str">
        <f t="shared" si="0"/>
        <v/>
      </c>
      <c r="D41" s="454"/>
      <c r="E41" s="453" t="str">
        <f>IF('各会計、関係団体の財政状況及び健全化判断比率'!B14="","",'各会計、関係団体の財政状況及び健全化判断比率'!B14)</f>
        <v/>
      </c>
      <c r="F41" s="453"/>
      <c r="G41" s="453"/>
      <c r="H41" s="453"/>
      <c r="I41" s="453"/>
      <c r="J41" s="453"/>
      <c r="K41" s="453"/>
      <c r="L41" s="453"/>
      <c r="M41" s="453"/>
      <c r="N41" s="453"/>
      <c r="O41" s="453"/>
      <c r="P41" s="453"/>
      <c r="Q41" s="453"/>
      <c r="R41" s="453"/>
      <c r="S41" s="453"/>
      <c r="T41" s="2"/>
      <c r="U41" s="454" t="str">
        <f t="shared" si="1"/>
        <v/>
      </c>
      <c r="V41" s="454"/>
      <c r="W41" s="453"/>
      <c r="X41" s="453"/>
      <c r="Y41" s="453"/>
      <c r="Z41" s="453"/>
      <c r="AA41" s="453"/>
      <c r="AB41" s="453"/>
      <c r="AC41" s="453"/>
      <c r="AD41" s="453"/>
      <c r="AE41" s="453"/>
      <c r="AF41" s="453"/>
      <c r="AG41" s="453"/>
      <c r="AH41" s="453"/>
      <c r="AI41" s="453"/>
      <c r="AJ41" s="453"/>
      <c r="AK41" s="453"/>
      <c r="AL41" s="2"/>
      <c r="AM41" s="454" t="str">
        <f t="shared" si="2"/>
        <v/>
      </c>
      <c r="AN41" s="454"/>
      <c r="AO41" s="453"/>
      <c r="AP41" s="453"/>
      <c r="AQ41" s="453"/>
      <c r="AR41" s="453"/>
      <c r="AS41" s="453"/>
      <c r="AT41" s="453"/>
      <c r="AU41" s="453"/>
      <c r="AV41" s="453"/>
      <c r="AW41" s="453"/>
      <c r="AX41" s="453"/>
      <c r="AY41" s="453"/>
      <c r="AZ41" s="453"/>
      <c r="BA41" s="453"/>
      <c r="BB41" s="453"/>
      <c r="BC41" s="453"/>
      <c r="BD41" s="2"/>
      <c r="BE41" s="454" t="str">
        <f t="shared" si="3"/>
        <v/>
      </c>
      <c r="BF41" s="454"/>
      <c r="BG41" s="453"/>
      <c r="BH41" s="453"/>
      <c r="BI41" s="453"/>
      <c r="BJ41" s="453"/>
      <c r="BK41" s="453"/>
      <c r="BL41" s="453"/>
      <c r="BM41" s="453"/>
      <c r="BN41" s="453"/>
      <c r="BO41" s="453"/>
      <c r="BP41" s="453"/>
      <c r="BQ41" s="453"/>
      <c r="BR41" s="453"/>
      <c r="BS41" s="453"/>
      <c r="BT41" s="453"/>
      <c r="BU41" s="453"/>
      <c r="BV41" s="2"/>
      <c r="BW41" s="454">
        <f t="shared" si="4"/>
        <v>15</v>
      </c>
      <c r="BX41" s="454"/>
      <c r="BY41" s="453" t="str">
        <f>IF('各会計、関係団体の財政状況及び健全化判断比率'!B75="","",'各会計、関係団体の財政状況及び健全化判断比率'!B75)</f>
        <v>高知県後期高齢者医療広域連合　後期高齢者医療特別会計</v>
      </c>
      <c r="BZ41" s="453"/>
      <c r="CA41" s="453"/>
      <c r="CB41" s="453"/>
      <c r="CC41" s="453"/>
      <c r="CD41" s="453"/>
      <c r="CE41" s="453"/>
      <c r="CF41" s="453"/>
      <c r="CG41" s="453"/>
      <c r="CH41" s="453"/>
      <c r="CI41" s="453"/>
      <c r="CJ41" s="453"/>
      <c r="CK41" s="453"/>
      <c r="CL41" s="453"/>
      <c r="CM41" s="453"/>
      <c r="CN41" s="2"/>
      <c r="CO41" s="454" t="str">
        <f t="shared" si="5"/>
        <v/>
      </c>
      <c r="CP41" s="454"/>
      <c r="CQ41" s="453" t="str">
        <f>IF('各会計、関係団体の財政状況及び健全化判断比率'!BS14="","",'各会計、関係団体の財政状況及び健全化判断比率'!BS14)</f>
        <v/>
      </c>
      <c r="CR41" s="453"/>
      <c r="CS41" s="453"/>
      <c r="CT41" s="453"/>
      <c r="CU41" s="453"/>
      <c r="CV41" s="453"/>
      <c r="CW41" s="453"/>
      <c r="CX41" s="453"/>
      <c r="CY41" s="453"/>
      <c r="CZ41" s="453"/>
      <c r="DA41" s="453"/>
      <c r="DB41" s="453"/>
      <c r="DC41" s="453"/>
      <c r="DD41" s="453"/>
      <c r="DE41" s="453"/>
      <c r="DG41" s="455" t="str">
        <f>IF('各会計、関係団体の財政状況及び健全化判断比率'!BR14="","",'各会計、関係団体の財政状況及び健全化判断比率'!BR14)</f>
        <v/>
      </c>
      <c r="DH41" s="455"/>
      <c r="DI41" s="19"/>
    </row>
    <row r="42" spans="1:113" ht="32.25" customHeight="1" x14ac:dyDescent="0.15">
      <c r="B42" s="5"/>
      <c r="C42" s="454" t="str">
        <f t="shared" si="0"/>
        <v/>
      </c>
      <c r="D42" s="454"/>
      <c r="E42" s="453" t="str">
        <f>IF('各会計、関係団体の財政状況及び健全化判断比率'!B15="","",'各会計、関係団体の財政状況及び健全化判断比率'!B15)</f>
        <v/>
      </c>
      <c r="F42" s="453"/>
      <c r="G42" s="453"/>
      <c r="H42" s="453"/>
      <c r="I42" s="453"/>
      <c r="J42" s="453"/>
      <c r="K42" s="453"/>
      <c r="L42" s="453"/>
      <c r="M42" s="453"/>
      <c r="N42" s="453"/>
      <c r="O42" s="453"/>
      <c r="P42" s="453"/>
      <c r="Q42" s="453"/>
      <c r="R42" s="453"/>
      <c r="S42" s="453"/>
      <c r="T42" s="2"/>
      <c r="U42" s="454" t="str">
        <f t="shared" si="1"/>
        <v/>
      </c>
      <c r="V42" s="454"/>
      <c r="W42" s="453"/>
      <c r="X42" s="453"/>
      <c r="Y42" s="453"/>
      <c r="Z42" s="453"/>
      <c r="AA42" s="453"/>
      <c r="AB42" s="453"/>
      <c r="AC42" s="453"/>
      <c r="AD42" s="453"/>
      <c r="AE42" s="453"/>
      <c r="AF42" s="453"/>
      <c r="AG42" s="453"/>
      <c r="AH42" s="453"/>
      <c r="AI42" s="453"/>
      <c r="AJ42" s="453"/>
      <c r="AK42" s="453"/>
      <c r="AL42" s="2"/>
      <c r="AM42" s="454" t="str">
        <f t="shared" si="2"/>
        <v/>
      </c>
      <c r="AN42" s="454"/>
      <c r="AO42" s="453"/>
      <c r="AP42" s="453"/>
      <c r="AQ42" s="453"/>
      <c r="AR42" s="453"/>
      <c r="AS42" s="453"/>
      <c r="AT42" s="453"/>
      <c r="AU42" s="453"/>
      <c r="AV42" s="453"/>
      <c r="AW42" s="453"/>
      <c r="AX42" s="453"/>
      <c r="AY42" s="453"/>
      <c r="AZ42" s="453"/>
      <c r="BA42" s="453"/>
      <c r="BB42" s="453"/>
      <c r="BC42" s="453"/>
      <c r="BD42" s="2"/>
      <c r="BE42" s="454" t="str">
        <f t="shared" si="3"/>
        <v/>
      </c>
      <c r="BF42" s="454"/>
      <c r="BG42" s="453"/>
      <c r="BH42" s="453"/>
      <c r="BI42" s="453"/>
      <c r="BJ42" s="453"/>
      <c r="BK42" s="453"/>
      <c r="BL42" s="453"/>
      <c r="BM42" s="453"/>
      <c r="BN42" s="453"/>
      <c r="BO42" s="453"/>
      <c r="BP42" s="453"/>
      <c r="BQ42" s="453"/>
      <c r="BR42" s="453"/>
      <c r="BS42" s="453"/>
      <c r="BT42" s="453"/>
      <c r="BU42" s="453"/>
      <c r="BV42" s="2"/>
      <c r="BW42" s="454" t="str">
        <f t="shared" si="4"/>
        <v/>
      </c>
      <c r="BX42" s="454"/>
      <c r="BY42" s="453" t="str">
        <f>IF('各会計、関係団体の財政状況及び健全化判断比率'!B76="","",'各会計、関係団体の財政状況及び健全化判断比率'!B76)</f>
        <v/>
      </c>
      <c r="BZ42" s="453"/>
      <c r="CA42" s="453"/>
      <c r="CB42" s="453"/>
      <c r="CC42" s="453"/>
      <c r="CD42" s="453"/>
      <c r="CE42" s="453"/>
      <c r="CF42" s="453"/>
      <c r="CG42" s="453"/>
      <c r="CH42" s="453"/>
      <c r="CI42" s="453"/>
      <c r="CJ42" s="453"/>
      <c r="CK42" s="453"/>
      <c r="CL42" s="453"/>
      <c r="CM42" s="453"/>
      <c r="CN42" s="2"/>
      <c r="CO42" s="454" t="str">
        <f t="shared" si="5"/>
        <v/>
      </c>
      <c r="CP42" s="454"/>
      <c r="CQ42" s="453" t="str">
        <f>IF('各会計、関係団体の財政状況及び健全化判断比率'!BS15="","",'各会計、関係団体の財政状況及び健全化判断比率'!BS15)</f>
        <v/>
      </c>
      <c r="CR42" s="453"/>
      <c r="CS42" s="453"/>
      <c r="CT42" s="453"/>
      <c r="CU42" s="453"/>
      <c r="CV42" s="453"/>
      <c r="CW42" s="453"/>
      <c r="CX42" s="453"/>
      <c r="CY42" s="453"/>
      <c r="CZ42" s="453"/>
      <c r="DA42" s="453"/>
      <c r="DB42" s="453"/>
      <c r="DC42" s="453"/>
      <c r="DD42" s="453"/>
      <c r="DE42" s="453"/>
      <c r="DG42" s="455" t="str">
        <f>IF('各会計、関係団体の財政状況及び健全化判断比率'!BR15="","",'各会計、関係団体の財政状況及び健全化判断比率'!BR15)</f>
        <v/>
      </c>
      <c r="DH42" s="455"/>
      <c r="DI42" s="19"/>
    </row>
    <row r="43" spans="1:113" ht="32.25" customHeight="1" x14ac:dyDescent="0.15">
      <c r="B43" s="5"/>
      <c r="C43" s="454" t="str">
        <f t="shared" si="0"/>
        <v/>
      </c>
      <c r="D43" s="454"/>
      <c r="E43" s="453" t="str">
        <f>IF('各会計、関係団体の財政状況及び健全化判断比率'!B16="","",'各会計、関係団体の財政状況及び健全化判断比率'!B16)</f>
        <v/>
      </c>
      <c r="F43" s="453"/>
      <c r="G43" s="453"/>
      <c r="H43" s="453"/>
      <c r="I43" s="453"/>
      <c r="J43" s="453"/>
      <c r="K43" s="453"/>
      <c r="L43" s="453"/>
      <c r="M43" s="453"/>
      <c r="N43" s="453"/>
      <c r="O43" s="453"/>
      <c r="P43" s="453"/>
      <c r="Q43" s="453"/>
      <c r="R43" s="453"/>
      <c r="S43" s="453"/>
      <c r="T43" s="2"/>
      <c r="U43" s="454" t="str">
        <f t="shared" si="1"/>
        <v/>
      </c>
      <c r="V43" s="454"/>
      <c r="W43" s="453"/>
      <c r="X43" s="453"/>
      <c r="Y43" s="453"/>
      <c r="Z43" s="453"/>
      <c r="AA43" s="453"/>
      <c r="AB43" s="453"/>
      <c r="AC43" s="453"/>
      <c r="AD43" s="453"/>
      <c r="AE43" s="453"/>
      <c r="AF43" s="453"/>
      <c r="AG43" s="453"/>
      <c r="AH43" s="453"/>
      <c r="AI43" s="453"/>
      <c r="AJ43" s="453"/>
      <c r="AK43" s="453"/>
      <c r="AL43" s="2"/>
      <c r="AM43" s="454" t="str">
        <f t="shared" si="2"/>
        <v/>
      </c>
      <c r="AN43" s="454"/>
      <c r="AO43" s="453"/>
      <c r="AP43" s="453"/>
      <c r="AQ43" s="453"/>
      <c r="AR43" s="453"/>
      <c r="AS43" s="453"/>
      <c r="AT43" s="453"/>
      <c r="AU43" s="453"/>
      <c r="AV43" s="453"/>
      <c r="AW43" s="453"/>
      <c r="AX43" s="453"/>
      <c r="AY43" s="453"/>
      <c r="AZ43" s="453"/>
      <c r="BA43" s="453"/>
      <c r="BB43" s="453"/>
      <c r="BC43" s="453"/>
      <c r="BD43" s="2"/>
      <c r="BE43" s="454" t="str">
        <f t="shared" si="3"/>
        <v/>
      </c>
      <c r="BF43" s="454"/>
      <c r="BG43" s="453"/>
      <c r="BH43" s="453"/>
      <c r="BI43" s="453"/>
      <c r="BJ43" s="453"/>
      <c r="BK43" s="453"/>
      <c r="BL43" s="453"/>
      <c r="BM43" s="453"/>
      <c r="BN43" s="453"/>
      <c r="BO43" s="453"/>
      <c r="BP43" s="453"/>
      <c r="BQ43" s="453"/>
      <c r="BR43" s="453"/>
      <c r="BS43" s="453"/>
      <c r="BT43" s="453"/>
      <c r="BU43" s="453"/>
      <c r="BV43" s="2"/>
      <c r="BW43" s="454" t="str">
        <f t="shared" si="4"/>
        <v/>
      </c>
      <c r="BX43" s="454"/>
      <c r="BY43" s="453" t="str">
        <f>IF('各会計、関係団体の財政状況及び健全化判断比率'!B77="","",'各会計、関係団体の財政状況及び健全化判断比率'!B77)</f>
        <v/>
      </c>
      <c r="BZ43" s="453"/>
      <c r="CA43" s="453"/>
      <c r="CB43" s="453"/>
      <c r="CC43" s="453"/>
      <c r="CD43" s="453"/>
      <c r="CE43" s="453"/>
      <c r="CF43" s="453"/>
      <c r="CG43" s="453"/>
      <c r="CH43" s="453"/>
      <c r="CI43" s="453"/>
      <c r="CJ43" s="453"/>
      <c r="CK43" s="453"/>
      <c r="CL43" s="453"/>
      <c r="CM43" s="453"/>
      <c r="CN43" s="2"/>
      <c r="CO43" s="454" t="str">
        <f t="shared" si="5"/>
        <v/>
      </c>
      <c r="CP43" s="454"/>
      <c r="CQ43" s="453" t="str">
        <f>IF('各会計、関係団体の財政状況及び健全化判断比率'!BS16="","",'各会計、関係団体の財政状況及び健全化判断比率'!BS16)</f>
        <v/>
      </c>
      <c r="CR43" s="453"/>
      <c r="CS43" s="453"/>
      <c r="CT43" s="453"/>
      <c r="CU43" s="453"/>
      <c r="CV43" s="453"/>
      <c r="CW43" s="453"/>
      <c r="CX43" s="453"/>
      <c r="CY43" s="453"/>
      <c r="CZ43" s="453"/>
      <c r="DA43" s="453"/>
      <c r="DB43" s="453"/>
      <c r="DC43" s="453"/>
      <c r="DD43" s="453"/>
      <c r="DE43" s="453"/>
      <c r="DG43" s="455" t="str">
        <f>IF('各会計、関係団体の財政状況及び健全化判断比率'!BR16="","",'各会計、関係団体の財政状況及び健全化判断比率'!BR16)</f>
        <v/>
      </c>
      <c r="DH43" s="455"/>
      <c r="DI43" s="19"/>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15"/>
    <row r="46" spans="1:113" ht="13.5" x14ac:dyDescent="0.15">
      <c r="B46" s="1" t="s">
        <v>134</v>
      </c>
      <c r="E46" s="399" t="s">
        <v>284</v>
      </c>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399"/>
      <c r="CX46" s="399"/>
      <c r="CY46" s="399"/>
      <c r="CZ46" s="399"/>
      <c r="DA46" s="399"/>
      <c r="DB46" s="399"/>
      <c r="DC46" s="399"/>
      <c r="DD46" s="399"/>
      <c r="DE46" s="399"/>
      <c r="DF46" s="399"/>
      <c r="DG46" s="399"/>
      <c r="DH46" s="399"/>
      <c r="DI46" s="399"/>
    </row>
    <row r="47" spans="1:113" ht="13.5" x14ac:dyDescent="0.15">
      <c r="E47" s="399" t="s">
        <v>286</v>
      </c>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c r="CR47" s="399"/>
      <c r="CS47" s="399"/>
      <c r="CT47" s="399"/>
      <c r="CU47" s="399"/>
      <c r="CV47" s="399"/>
      <c r="CW47" s="399"/>
      <c r="CX47" s="399"/>
      <c r="CY47" s="399"/>
      <c r="CZ47" s="399"/>
      <c r="DA47" s="399"/>
      <c r="DB47" s="399"/>
      <c r="DC47" s="399"/>
      <c r="DD47" s="399"/>
      <c r="DE47" s="399"/>
      <c r="DF47" s="399"/>
      <c r="DG47" s="399"/>
      <c r="DH47" s="399"/>
      <c r="DI47" s="399"/>
    </row>
    <row r="48" spans="1:113" ht="13.5" x14ac:dyDescent="0.15">
      <c r="E48" s="399" t="s">
        <v>288</v>
      </c>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row>
    <row r="49" spans="5:113" ht="13.5" x14ac:dyDescent="0.15">
      <c r="E49" s="399" t="s">
        <v>289</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ht="13.5" x14ac:dyDescent="0.15">
      <c r="E50" s="399" t="s">
        <v>197</v>
      </c>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row>
    <row r="51" spans="5:113" ht="13.5" x14ac:dyDescent="0.15">
      <c r="E51" s="399" t="s">
        <v>292</v>
      </c>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row>
    <row r="52" spans="5:113" ht="13.5" x14ac:dyDescent="0.15">
      <c r="E52" s="399" t="s">
        <v>294</v>
      </c>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c r="DH52" s="399"/>
      <c r="DI52" s="399"/>
    </row>
    <row r="53" spans="5:113" x14ac:dyDescent="0.15">
      <c r="E53" s="12" t="s">
        <v>353</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5" t="s">
        <v>295</v>
      </c>
      <c r="DI1" s="696"/>
      <c r="DJ1" s="696"/>
      <c r="DK1" s="696"/>
      <c r="DL1" s="696"/>
      <c r="DM1" s="696"/>
      <c r="DN1" s="697"/>
      <c r="DO1" s="1"/>
      <c r="DP1" s="695" t="s">
        <v>298</v>
      </c>
      <c r="DQ1" s="696"/>
      <c r="DR1" s="696"/>
      <c r="DS1" s="696"/>
      <c r="DT1" s="696"/>
      <c r="DU1" s="696"/>
      <c r="DV1" s="696"/>
      <c r="DW1" s="696"/>
      <c r="DX1" s="696"/>
      <c r="DY1" s="696"/>
      <c r="DZ1" s="696"/>
      <c r="EA1" s="696"/>
      <c r="EB1" s="696"/>
      <c r="EC1" s="697"/>
      <c r="ED1" s="2"/>
      <c r="EE1" s="2"/>
      <c r="EF1" s="2"/>
      <c r="EG1" s="2"/>
      <c r="EH1" s="2"/>
      <c r="EI1" s="2"/>
      <c r="EJ1" s="2"/>
      <c r="EK1" s="2"/>
      <c r="EL1" s="2"/>
      <c r="EM1" s="2"/>
    </row>
    <row r="2" spans="2:143" ht="22.5" customHeight="1" x14ac:dyDescent="0.15">
      <c r="B2" s="41" t="s">
        <v>301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5" t="s">
        <v>123</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5" t="s">
        <v>302</v>
      </c>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68"/>
      <c r="CD3" s="525" t="s">
        <v>303</v>
      </c>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68"/>
    </row>
    <row r="4" spans="2:143" ht="11.25" customHeight="1" x14ac:dyDescent="0.15">
      <c r="B4" s="525" t="s">
        <v>9</v>
      </c>
      <c r="C4" s="526"/>
      <c r="D4" s="526"/>
      <c r="E4" s="526"/>
      <c r="F4" s="526"/>
      <c r="G4" s="526"/>
      <c r="H4" s="526"/>
      <c r="I4" s="526"/>
      <c r="J4" s="526"/>
      <c r="K4" s="526"/>
      <c r="L4" s="526"/>
      <c r="M4" s="526"/>
      <c r="N4" s="526"/>
      <c r="O4" s="526"/>
      <c r="P4" s="526"/>
      <c r="Q4" s="568"/>
      <c r="R4" s="525" t="s">
        <v>306</v>
      </c>
      <c r="S4" s="526"/>
      <c r="T4" s="526"/>
      <c r="U4" s="526"/>
      <c r="V4" s="526"/>
      <c r="W4" s="526"/>
      <c r="X4" s="526"/>
      <c r="Y4" s="568"/>
      <c r="Z4" s="525" t="s">
        <v>309</v>
      </c>
      <c r="AA4" s="526"/>
      <c r="AB4" s="526"/>
      <c r="AC4" s="568"/>
      <c r="AD4" s="525" t="s">
        <v>250</v>
      </c>
      <c r="AE4" s="526"/>
      <c r="AF4" s="526"/>
      <c r="AG4" s="526"/>
      <c r="AH4" s="526"/>
      <c r="AI4" s="526"/>
      <c r="AJ4" s="526"/>
      <c r="AK4" s="568"/>
      <c r="AL4" s="525" t="s">
        <v>309</v>
      </c>
      <c r="AM4" s="526"/>
      <c r="AN4" s="526"/>
      <c r="AO4" s="568"/>
      <c r="AP4" s="698" t="s">
        <v>312</v>
      </c>
      <c r="AQ4" s="698"/>
      <c r="AR4" s="698"/>
      <c r="AS4" s="698"/>
      <c r="AT4" s="698"/>
      <c r="AU4" s="698"/>
      <c r="AV4" s="698"/>
      <c r="AW4" s="698"/>
      <c r="AX4" s="698"/>
      <c r="AY4" s="698"/>
      <c r="AZ4" s="698"/>
      <c r="BA4" s="698"/>
      <c r="BB4" s="698"/>
      <c r="BC4" s="698"/>
      <c r="BD4" s="698"/>
      <c r="BE4" s="698"/>
      <c r="BF4" s="698"/>
      <c r="BG4" s="698" t="s">
        <v>285</v>
      </c>
      <c r="BH4" s="698"/>
      <c r="BI4" s="698"/>
      <c r="BJ4" s="698"/>
      <c r="BK4" s="698"/>
      <c r="BL4" s="698"/>
      <c r="BM4" s="698"/>
      <c r="BN4" s="698"/>
      <c r="BO4" s="698" t="s">
        <v>309</v>
      </c>
      <c r="BP4" s="698"/>
      <c r="BQ4" s="698"/>
      <c r="BR4" s="698"/>
      <c r="BS4" s="698" t="s">
        <v>313</v>
      </c>
      <c r="BT4" s="698"/>
      <c r="BU4" s="698"/>
      <c r="BV4" s="698"/>
      <c r="BW4" s="698"/>
      <c r="BX4" s="698"/>
      <c r="BY4" s="698"/>
      <c r="BZ4" s="698"/>
      <c r="CA4" s="698"/>
      <c r="CB4" s="698"/>
      <c r="CD4" s="525" t="s">
        <v>314</v>
      </c>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68"/>
    </row>
    <row r="5" spans="2:143" s="39" customFormat="1" ht="11.25" customHeight="1" x14ac:dyDescent="0.15">
      <c r="B5" s="659" t="s">
        <v>308</v>
      </c>
      <c r="C5" s="660"/>
      <c r="D5" s="660"/>
      <c r="E5" s="660"/>
      <c r="F5" s="660"/>
      <c r="G5" s="660"/>
      <c r="H5" s="660"/>
      <c r="I5" s="660"/>
      <c r="J5" s="660"/>
      <c r="K5" s="660"/>
      <c r="L5" s="660"/>
      <c r="M5" s="660"/>
      <c r="N5" s="660"/>
      <c r="O5" s="660"/>
      <c r="P5" s="660"/>
      <c r="Q5" s="661"/>
      <c r="R5" s="656">
        <v>1115426</v>
      </c>
      <c r="S5" s="657"/>
      <c r="T5" s="657"/>
      <c r="U5" s="657"/>
      <c r="V5" s="657"/>
      <c r="W5" s="657"/>
      <c r="X5" s="657"/>
      <c r="Y5" s="682"/>
      <c r="Z5" s="693">
        <v>9.6999999999999993</v>
      </c>
      <c r="AA5" s="693"/>
      <c r="AB5" s="693"/>
      <c r="AC5" s="693"/>
      <c r="AD5" s="694">
        <v>1115426</v>
      </c>
      <c r="AE5" s="694"/>
      <c r="AF5" s="694"/>
      <c r="AG5" s="694"/>
      <c r="AH5" s="694"/>
      <c r="AI5" s="694"/>
      <c r="AJ5" s="694"/>
      <c r="AK5" s="694"/>
      <c r="AL5" s="683">
        <v>20.100000000000001</v>
      </c>
      <c r="AM5" s="666"/>
      <c r="AN5" s="666"/>
      <c r="AO5" s="686"/>
      <c r="AP5" s="659" t="s">
        <v>316</v>
      </c>
      <c r="AQ5" s="660"/>
      <c r="AR5" s="660"/>
      <c r="AS5" s="660"/>
      <c r="AT5" s="660"/>
      <c r="AU5" s="660"/>
      <c r="AV5" s="660"/>
      <c r="AW5" s="660"/>
      <c r="AX5" s="660"/>
      <c r="AY5" s="660"/>
      <c r="AZ5" s="660"/>
      <c r="BA5" s="660"/>
      <c r="BB5" s="660"/>
      <c r="BC5" s="660"/>
      <c r="BD5" s="660"/>
      <c r="BE5" s="660"/>
      <c r="BF5" s="661"/>
      <c r="BG5" s="615">
        <v>1109960</v>
      </c>
      <c r="BH5" s="629"/>
      <c r="BI5" s="629"/>
      <c r="BJ5" s="629"/>
      <c r="BK5" s="629"/>
      <c r="BL5" s="629"/>
      <c r="BM5" s="629"/>
      <c r="BN5" s="630"/>
      <c r="BO5" s="639">
        <v>99.5</v>
      </c>
      <c r="BP5" s="639"/>
      <c r="BQ5" s="639"/>
      <c r="BR5" s="639"/>
      <c r="BS5" s="640">
        <v>10290</v>
      </c>
      <c r="BT5" s="640"/>
      <c r="BU5" s="640"/>
      <c r="BV5" s="640"/>
      <c r="BW5" s="640"/>
      <c r="BX5" s="640"/>
      <c r="BY5" s="640"/>
      <c r="BZ5" s="640"/>
      <c r="CA5" s="640"/>
      <c r="CB5" s="674"/>
      <c r="CD5" s="525" t="s">
        <v>312</v>
      </c>
      <c r="CE5" s="526"/>
      <c r="CF5" s="526"/>
      <c r="CG5" s="526"/>
      <c r="CH5" s="526"/>
      <c r="CI5" s="526"/>
      <c r="CJ5" s="526"/>
      <c r="CK5" s="526"/>
      <c r="CL5" s="526"/>
      <c r="CM5" s="526"/>
      <c r="CN5" s="526"/>
      <c r="CO5" s="526"/>
      <c r="CP5" s="526"/>
      <c r="CQ5" s="568"/>
      <c r="CR5" s="525" t="s">
        <v>319</v>
      </c>
      <c r="CS5" s="526"/>
      <c r="CT5" s="526"/>
      <c r="CU5" s="526"/>
      <c r="CV5" s="526"/>
      <c r="CW5" s="526"/>
      <c r="CX5" s="526"/>
      <c r="CY5" s="568"/>
      <c r="CZ5" s="525" t="s">
        <v>309</v>
      </c>
      <c r="DA5" s="526"/>
      <c r="DB5" s="526"/>
      <c r="DC5" s="568"/>
      <c r="DD5" s="525" t="s">
        <v>320</v>
      </c>
      <c r="DE5" s="526"/>
      <c r="DF5" s="526"/>
      <c r="DG5" s="526"/>
      <c r="DH5" s="526"/>
      <c r="DI5" s="526"/>
      <c r="DJ5" s="526"/>
      <c r="DK5" s="526"/>
      <c r="DL5" s="526"/>
      <c r="DM5" s="526"/>
      <c r="DN5" s="526"/>
      <c r="DO5" s="526"/>
      <c r="DP5" s="568"/>
      <c r="DQ5" s="525" t="s">
        <v>322</v>
      </c>
      <c r="DR5" s="526"/>
      <c r="DS5" s="526"/>
      <c r="DT5" s="526"/>
      <c r="DU5" s="526"/>
      <c r="DV5" s="526"/>
      <c r="DW5" s="526"/>
      <c r="DX5" s="526"/>
      <c r="DY5" s="526"/>
      <c r="DZ5" s="526"/>
      <c r="EA5" s="526"/>
      <c r="EB5" s="526"/>
      <c r="EC5" s="568"/>
    </row>
    <row r="6" spans="2:143" ht="11.25" customHeight="1" x14ac:dyDescent="0.15">
      <c r="B6" s="612" t="s">
        <v>323</v>
      </c>
      <c r="C6" s="613"/>
      <c r="D6" s="613"/>
      <c r="E6" s="613"/>
      <c r="F6" s="613"/>
      <c r="G6" s="613"/>
      <c r="H6" s="613"/>
      <c r="I6" s="613"/>
      <c r="J6" s="613"/>
      <c r="K6" s="613"/>
      <c r="L6" s="613"/>
      <c r="M6" s="613"/>
      <c r="N6" s="613"/>
      <c r="O6" s="613"/>
      <c r="P6" s="613"/>
      <c r="Q6" s="614"/>
      <c r="R6" s="615">
        <v>93835</v>
      </c>
      <c r="S6" s="629"/>
      <c r="T6" s="629"/>
      <c r="U6" s="629"/>
      <c r="V6" s="629"/>
      <c r="W6" s="629"/>
      <c r="X6" s="629"/>
      <c r="Y6" s="630"/>
      <c r="Z6" s="639">
        <v>0.8</v>
      </c>
      <c r="AA6" s="639"/>
      <c r="AB6" s="639"/>
      <c r="AC6" s="639"/>
      <c r="AD6" s="640">
        <v>93835</v>
      </c>
      <c r="AE6" s="640"/>
      <c r="AF6" s="640"/>
      <c r="AG6" s="640"/>
      <c r="AH6" s="640"/>
      <c r="AI6" s="640"/>
      <c r="AJ6" s="640"/>
      <c r="AK6" s="640"/>
      <c r="AL6" s="618">
        <v>1.7</v>
      </c>
      <c r="AM6" s="631"/>
      <c r="AN6" s="631"/>
      <c r="AO6" s="641"/>
      <c r="AP6" s="612" t="s">
        <v>112</v>
      </c>
      <c r="AQ6" s="613"/>
      <c r="AR6" s="613"/>
      <c r="AS6" s="613"/>
      <c r="AT6" s="613"/>
      <c r="AU6" s="613"/>
      <c r="AV6" s="613"/>
      <c r="AW6" s="613"/>
      <c r="AX6" s="613"/>
      <c r="AY6" s="613"/>
      <c r="AZ6" s="613"/>
      <c r="BA6" s="613"/>
      <c r="BB6" s="613"/>
      <c r="BC6" s="613"/>
      <c r="BD6" s="613"/>
      <c r="BE6" s="613"/>
      <c r="BF6" s="614"/>
      <c r="BG6" s="615">
        <v>1109960</v>
      </c>
      <c r="BH6" s="629"/>
      <c r="BI6" s="629"/>
      <c r="BJ6" s="629"/>
      <c r="BK6" s="629"/>
      <c r="BL6" s="629"/>
      <c r="BM6" s="629"/>
      <c r="BN6" s="630"/>
      <c r="BO6" s="639">
        <v>99.5</v>
      </c>
      <c r="BP6" s="639"/>
      <c r="BQ6" s="639"/>
      <c r="BR6" s="639"/>
      <c r="BS6" s="640">
        <v>10290</v>
      </c>
      <c r="BT6" s="640"/>
      <c r="BU6" s="640"/>
      <c r="BV6" s="640"/>
      <c r="BW6" s="640"/>
      <c r="BX6" s="640"/>
      <c r="BY6" s="640"/>
      <c r="BZ6" s="640"/>
      <c r="CA6" s="640"/>
      <c r="CB6" s="674"/>
      <c r="CD6" s="659" t="s">
        <v>324</v>
      </c>
      <c r="CE6" s="660"/>
      <c r="CF6" s="660"/>
      <c r="CG6" s="660"/>
      <c r="CH6" s="660"/>
      <c r="CI6" s="660"/>
      <c r="CJ6" s="660"/>
      <c r="CK6" s="660"/>
      <c r="CL6" s="660"/>
      <c r="CM6" s="660"/>
      <c r="CN6" s="660"/>
      <c r="CO6" s="660"/>
      <c r="CP6" s="660"/>
      <c r="CQ6" s="661"/>
      <c r="CR6" s="615">
        <v>95804</v>
      </c>
      <c r="CS6" s="629"/>
      <c r="CT6" s="629"/>
      <c r="CU6" s="629"/>
      <c r="CV6" s="629"/>
      <c r="CW6" s="629"/>
      <c r="CX6" s="629"/>
      <c r="CY6" s="630"/>
      <c r="CZ6" s="683">
        <v>0.9</v>
      </c>
      <c r="DA6" s="666"/>
      <c r="DB6" s="666"/>
      <c r="DC6" s="684"/>
      <c r="DD6" s="621" t="s">
        <v>200</v>
      </c>
      <c r="DE6" s="629"/>
      <c r="DF6" s="629"/>
      <c r="DG6" s="629"/>
      <c r="DH6" s="629"/>
      <c r="DI6" s="629"/>
      <c r="DJ6" s="629"/>
      <c r="DK6" s="629"/>
      <c r="DL6" s="629"/>
      <c r="DM6" s="629"/>
      <c r="DN6" s="629"/>
      <c r="DO6" s="629"/>
      <c r="DP6" s="630"/>
      <c r="DQ6" s="621">
        <v>95804</v>
      </c>
      <c r="DR6" s="629"/>
      <c r="DS6" s="629"/>
      <c r="DT6" s="629"/>
      <c r="DU6" s="629"/>
      <c r="DV6" s="629"/>
      <c r="DW6" s="629"/>
      <c r="DX6" s="629"/>
      <c r="DY6" s="629"/>
      <c r="DZ6" s="629"/>
      <c r="EA6" s="629"/>
      <c r="EB6" s="629"/>
      <c r="EC6" s="651"/>
    </row>
    <row r="7" spans="2:143" ht="11.25" customHeight="1" x14ac:dyDescent="0.15">
      <c r="B7" s="612" t="s">
        <v>46</v>
      </c>
      <c r="C7" s="613"/>
      <c r="D7" s="613"/>
      <c r="E7" s="613"/>
      <c r="F7" s="613"/>
      <c r="G7" s="613"/>
      <c r="H7" s="613"/>
      <c r="I7" s="613"/>
      <c r="J7" s="613"/>
      <c r="K7" s="613"/>
      <c r="L7" s="613"/>
      <c r="M7" s="613"/>
      <c r="N7" s="613"/>
      <c r="O7" s="613"/>
      <c r="P7" s="613"/>
      <c r="Q7" s="614"/>
      <c r="R7" s="615">
        <v>2223</v>
      </c>
      <c r="S7" s="629"/>
      <c r="T7" s="629"/>
      <c r="U7" s="629"/>
      <c r="V7" s="629"/>
      <c r="W7" s="629"/>
      <c r="X7" s="629"/>
      <c r="Y7" s="630"/>
      <c r="Z7" s="639">
        <v>0</v>
      </c>
      <c r="AA7" s="639"/>
      <c r="AB7" s="639"/>
      <c r="AC7" s="639"/>
      <c r="AD7" s="640">
        <v>2223</v>
      </c>
      <c r="AE7" s="640"/>
      <c r="AF7" s="640"/>
      <c r="AG7" s="640"/>
      <c r="AH7" s="640"/>
      <c r="AI7" s="640"/>
      <c r="AJ7" s="640"/>
      <c r="AK7" s="640"/>
      <c r="AL7" s="618">
        <v>0</v>
      </c>
      <c r="AM7" s="631"/>
      <c r="AN7" s="631"/>
      <c r="AO7" s="641"/>
      <c r="AP7" s="612" t="s">
        <v>325</v>
      </c>
      <c r="AQ7" s="613"/>
      <c r="AR7" s="613"/>
      <c r="AS7" s="613"/>
      <c r="AT7" s="613"/>
      <c r="AU7" s="613"/>
      <c r="AV7" s="613"/>
      <c r="AW7" s="613"/>
      <c r="AX7" s="613"/>
      <c r="AY7" s="613"/>
      <c r="AZ7" s="613"/>
      <c r="BA7" s="613"/>
      <c r="BB7" s="613"/>
      <c r="BC7" s="613"/>
      <c r="BD7" s="613"/>
      <c r="BE7" s="613"/>
      <c r="BF7" s="614"/>
      <c r="BG7" s="615">
        <v>434954</v>
      </c>
      <c r="BH7" s="629"/>
      <c r="BI7" s="629"/>
      <c r="BJ7" s="629"/>
      <c r="BK7" s="629"/>
      <c r="BL7" s="629"/>
      <c r="BM7" s="629"/>
      <c r="BN7" s="630"/>
      <c r="BO7" s="639">
        <v>39</v>
      </c>
      <c r="BP7" s="639"/>
      <c r="BQ7" s="639"/>
      <c r="BR7" s="639"/>
      <c r="BS7" s="640">
        <v>10290</v>
      </c>
      <c r="BT7" s="640"/>
      <c r="BU7" s="640"/>
      <c r="BV7" s="640"/>
      <c r="BW7" s="640"/>
      <c r="BX7" s="640"/>
      <c r="BY7" s="640"/>
      <c r="BZ7" s="640"/>
      <c r="CA7" s="640"/>
      <c r="CB7" s="674"/>
      <c r="CD7" s="612" t="s">
        <v>327</v>
      </c>
      <c r="CE7" s="613"/>
      <c r="CF7" s="613"/>
      <c r="CG7" s="613"/>
      <c r="CH7" s="613"/>
      <c r="CI7" s="613"/>
      <c r="CJ7" s="613"/>
      <c r="CK7" s="613"/>
      <c r="CL7" s="613"/>
      <c r="CM7" s="613"/>
      <c r="CN7" s="613"/>
      <c r="CO7" s="613"/>
      <c r="CP7" s="613"/>
      <c r="CQ7" s="614"/>
      <c r="CR7" s="615">
        <v>1516865</v>
      </c>
      <c r="CS7" s="629"/>
      <c r="CT7" s="629"/>
      <c r="CU7" s="629"/>
      <c r="CV7" s="629"/>
      <c r="CW7" s="629"/>
      <c r="CX7" s="629"/>
      <c r="CY7" s="630"/>
      <c r="CZ7" s="639">
        <v>13.6</v>
      </c>
      <c r="DA7" s="639"/>
      <c r="DB7" s="639"/>
      <c r="DC7" s="639"/>
      <c r="DD7" s="621">
        <v>269246</v>
      </c>
      <c r="DE7" s="629"/>
      <c r="DF7" s="629"/>
      <c r="DG7" s="629"/>
      <c r="DH7" s="629"/>
      <c r="DI7" s="629"/>
      <c r="DJ7" s="629"/>
      <c r="DK7" s="629"/>
      <c r="DL7" s="629"/>
      <c r="DM7" s="629"/>
      <c r="DN7" s="629"/>
      <c r="DO7" s="629"/>
      <c r="DP7" s="630"/>
      <c r="DQ7" s="621">
        <v>900748</v>
      </c>
      <c r="DR7" s="629"/>
      <c r="DS7" s="629"/>
      <c r="DT7" s="629"/>
      <c r="DU7" s="629"/>
      <c r="DV7" s="629"/>
      <c r="DW7" s="629"/>
      <c r="DX7" s="629"/>
      <c r="DY7" s="629"/>
      <c r="DZ7" s="629"/>
      <c r="EA7" s="629"/>
      <c r="EB7" s="629"/>
      <c r="EC7" s="651"/>
    </row>
    <row r="8" spans="2:143" ht="11.25" customHeight="1" x14ac:dyDescent="0.15">
      <c r="B8" s="612" t="s">
        <v>328</v>
      </c>
      <c r="C8" s="613"/>
      <c r="D8" s="613"/>
      <c r="E8" s="613"/>
      <c r="F8" s="613"/>
      <c r="G8" s="613"/>
      <c r="H8" s="613"/>
      <c r="I8" s="613"/>
      <c r="J8" s="613"/>
      <c r="K8" s="613"/>
      <c r="L8" s="613"/>
      <c r="M8" s="613"/>
      <c r="N8" s="613"/>
      <c r="O8" s="613"/>
      <c r="P8" s="613"/>
      <c r="Q8" s="614"/>
      <c r="R8" s="615">
        <v>6394</v>
      </c>
      <c r="S8" s="629"/>
      <c r="T8" s="629"/>
      <c r="U8" s="629"/>
      <c r="V8" s="629"/>
      <c r="W8" s="629"/>
      <c r="X8" s="629"/>
      <c r="Y8" s="630"/>
      <c r="Z8" s="639">
        <v>0.1</v>
      </c>
      <c r="AA8" s="639"/>
      <c r="AB8" s="639"/>
      <c r="AC8" s="639"/>
      <c r="AD8" s="640">
        <v>6394</v>
      </c>
      <c r="AE8" s="640"/>
      <c r="AF8" s="640"/>
      <c r="AG8" s="640"/>
      <c r="AH8" s="640"/>
      <c r="AI8" s="640"/>
      <c r="AJ8" s="640"/>
      <c r="AK8" s="640"/>
      <c r="AL8" s="618">
        <v>0.1</v>
      </c>
      <c r="AM8" s="631"/>
      <c r="AN8" s="631"/>
      <c r="AO8" s="641"/>
      <c r="AP8" s="612" t="s">
        <v>114</v>
      </c>
      <c r="AQ8" s="613"/>
      <c r="AR8" s="613"/>
      <c r="AS8" s="613"/>
      <c r="AT8" s="613"/>
      <c r="AU8" s="613"/>
      <c r="AV8" s="613"/>
      <c r="AW8" s="613"/>
      <c r="AX8" s="613"/>
      <c r="AY8" s="613"/>
      <c r="AZ8" s="613"/>
      <c r="BA8" s="613"/>
      <c r="BB8" s="613"/>
      <c r="BC8" s="613"/>
      <c r="BD8" s="613"/>
      <c r="BE8" s="613"/>
      <c r="BF8" s="614"/>
      <c r="BG8" s="615">
        <v>19193</v>
      </c>
      <c r="BH8" s="629"/>
      <c r="BI8" s="629"/>
      <c r="BJ8" s="629"/>
      <c r="BK8" s="629"/>
      <c r="BL8" s="629"/>
      <c r="BM8" s="629"/>
      <c r="BN8" s="630"/>
      <c r="BO8" s="639">
        <v>1.7</v>
      </c>
      <c r="BP8" s="639"/>
      <c r="BQ8" s="639"/>
      <c r="BR8" s="639"/>
      <c r="BS8" s="640" t="s">
        <v>200</v>
      </c>
      <c r="BT8" s="640"/>
      <c r="BU8" s="640"/>
      <c r="BV8" s="640"/>
      <c r="BW8" s="640"/>
      <c r="BX8" s="640"/>
      <c r="BY8" s="640"/>
      <c r="BZ8" s="640"/>
      <c r="CA8" s="640"/>
      <c r="CB8" s="674"/>
      <c r="CD8" s="612" t="s">
        <v>331</v>
      </c>
      <c r="CE8" s="613"/>
      <c r="CF8" s="613"/>
      <c r="CG8" s="613"/>
      <c r="CH8" s="613"/>
      <c r="CI8" s="613"/>
      <c r="CJ8" s="613"/>
      <c r="CK8" s="613"/>
      <c r="CL8" s="613"/>
      <c r="CM8" s="613"/>
      <c r="CN8" s="613"/>
      <c r="CO8" s="613"/>
      <c r="CP8" s="613"/>
      <c r="CQ8" s="614"/>
      <c r="CR8" s="615">
        <v>3050559</v>
      </c>
      <c r="CS8" s="629"/>
      <c r="CT8" s="629"/>
      <c r="CU8" s="629"/>
      <c r="CV8" s="629"/>
      <c r="CW8" s="629"/>
      <c r="CX8" s="629"/>
      <c r="CY8" s="630"/>
      <c r="CZ8" s="639">
        <v>27.3</v>
      </c>
      <c r="DA8" s="639"/>
      <c r="DB8" s="639"/>
      <c r="DC8" s="639"/>
      <c r="DD8" s="621">
        <v>12363</v>
      </c>
      <c r="DE8" s="629"/>
      <c r="DF8" s="629"/>
      <c r="DG8" s="629"/>
      <c r="DH8" s="629"/>
      <c r="DI8" s="629"/>
      <c r="DJ8" s="629"/>
      <c r="DK8" s="629"/>
      <c r="DL8" s="629"/>
      <c r="DM8" s="629"/>
      <c r="DN8" s="629"/>
      <c r="DO8" s="629"/>
      <c r="DP8" s="630"/>
      <c r="DQ8" s="621">
        <v>1552847</v>
      </c>
      <c r="DR8" s="629"/>
      <c r="DS8" s="629"/>
      <c r="DT8" s="629"/>
      <c r="DU8" s="629"/>
      <c r="DV8" s="629"/>
      <c r="DW8" s="629"/>
      <c r="DX8" s="629"/>
      <c r="DY8" s="629"/>
      <c r="DZ8" s="629"/>
      <c r="EA8" s="629"/>
      <c r="EB8" s="629"/>
      <c r="EC8" s="651"/>
    </row>
    <row r="9" spans="2:143" ht="11.25" customHeight="1" x14ac:dyDescent="0.15">
      <c r="B9" s="612" t="s">
        <v>330</v>
      </c>
      <c r="C9" s="613"/>
      <c r="D9" s="613"/>
      <c r="E9" s="613"/>
      <c r="F9" s="613"/>
      <c r="G9" s="613"/>
      <c r="H9" s="613"/>
      <c r="I9" s="613"/>
      <c r="J9" s="613"/>
      <c r="K9" s="613"/>
      <c r="L9" s="613"/>
      <c r="M9" s="613"/>
      <c r="N9" s="613"/>
      <c r="O9" s="613"/>
      <c r="P9" s="613"/>
      <c r="Q9" s="614"/>
      <c r="R9" s="615">
        <v>8494</v>
      </c>
      <c r="S9" s="629"/>
      <c r="T9" s="629"/>
      <c r="U9" s="629"/>
      <c r="V9" s="629"/>
      <c r="W9" s="629"/>
      <c r="X9" s="629"/>
      <c r="Y9" s="630"/>
      <c r="Z9" s="639">
        <v>0.1</v>
      </c>
      <c r="AA9" s="639"/>
      <c r="AB9" s="639"/>
      <c r="AC9" s="639"/>
      <c r="AD9" s="640">
        <v>8494</v>
      </c>
      <c r="AE9" s="640"/>
      <c r="AF9" s="640"/>
      <c r="AG9" s="640"/>
      <c r="AH9" s="640"/>
      <c r="AI9" s="640"/>
      <c r="AJ9" s="640"/>
      <c r="AK9" s="640"/>
      <c r="AL9" s="618">
        <v>0.2</v>
      </c>
      <c r="AM9" s="631"/>
      <c r="AN9" s="631"/>
      <c r="AO9" s="641"/>
      <c r="AP9" s="612" t="s">
        <v>332</v>
      </c>
      <c r="AQ9" s="613"/>
      <c r="AR9" s="613"/>
      <c r="AS9" s="613"/>
      <c r="AT9" s="613"/>
      <c r="AU9" s="613"/>
      <c r="AV9" s="613"/>
      <c r="AW9" s="613"/>
      <c r="AX9" s="613"/>
      <c r="AY9" s="613"/>
      <c r="AZ9" s="613"/>
      <c r="BA9" s="613"/>
      <c r="BB9" s="613"/>
      <c r="BC9" s="613"/>
      <c r="BD9" s="613"/>
      <c r="BE9" s="613"/>
      <c r="BF9" s="614"/>
      <c r="BG9" s="615">
        <v>368718</v>
      </c>
      <c r="BH9" s="629"/>
      <c r="BI9" s="629"/>
      <c r="BJ9" s="629"/>
      <c r="BK9" s="629"/>
      <c r="BL9" s="629"/>
      <c r="BM9" s="629"/>
      <c r="BN9" s="630"/>
      <c r="BO9" s="639">
        <v>33.1</v>
      </c>
      <c r="BP9" s="639"/>
      <c r="BQ9" s="639"/>
      <c r="BR9" s="639"/>
      <c r="BS9" s="640" t="s">
        <v>200</v>
      </c>
      <c r="BT9" s="640"/>
      <c r="BU9" s="640"/>
      <c r="BV9" s="640"/>
      <c r="BW9" s="640"/>
      <c r="BX9" s="640"/>
      <c r="BY9" s="640"/>
      <c r="BZ9" s="640"/>
      <c r="CA9" s="640"/>
      <c r="CB9" s="674"/>
      <c r="CD9" s="612" t="s">
        <v>335</v>
      </c>
      <c r="CE9" s="613"/>
      <c r="CF9" s="613"/>
      <c r="CG9" s="613"/>
      <c r="CH9" s="613"/>
      <c r="CI9" s="613"/>
      <c r="CJ9" s="613"/>
      <c r="CK9" s="613"/>
      <c r="CL9" s="613"/>
      <c r="CM9" s="613"/>
      <c r="CN9" s="613"/>
      <c r="CO9" s="613"/>
      <c r="CP9" s="613"/>
      <c r="CQ9" s="614"/>
      <c r="CR9" s="615">
        <v>691869</v>
      </c>
      <c r="CS9" s="629"/>
      <c r="CT9" s="629"/>
      <c r="CU9" s="629"/>
      <c r="CV9" s="629"/>
      <c r="CW9" s="629"/>
      <c r="CX9" s="629"/>
      <c r="CY9" s="630"/>
      <c r="CZ9" s="639">
        <v>6.2</v>
      </c>
      <c r="DA9" s="639"/>
      <c r="DB9" s="639"/>
      <c r="DC9" s="639"/>
      <c r="DD9" s="621">
        <v>18419</v>
      </c>
      <c r="DE9" s="629"/>
      <c r="DF9" s="629"/>
      <c r="DG9" s="629"/>
      <c r="DH9" s="629"/>
      <c r="DI9" s="629"/>
      <c r="DJ9" s="629"/>
      <c r="DK9" s="629"/>
      <c r="DL9" s="629"/>
      <c r="DM9" s="629"/>
      <c r="DN9" s="629"/>
      <c r="DO9" s="629"/>
      <c r="DP9" s="630"/>
      <c r="DQ9" s="621">
        <v>518491</v>
      </c>
      <c r="DR9" s="629"/>
      <c r="DS9" s="629"/>
      <c r="DT9" s="629"/>
      <c r="DU9" s="629"/>
      <c r="DV9" s="629"/>
      <c r="DW9" s="629"/>
      <c r="DX9" s="629"/>
      <c r="DY9" s="629"/>
      <c r="DZ9" s="629"/>
      <c r="EA9" s="629"/>
      <c r="EB9" s="629"/>
      <c r="EC9" s="651"/>
    </row>
    <row r="10" spans="2:143" ht="11.25" customHeight="1" x14ac:dyDescent="0.15">
      <c r="B10" s="612" t="s">
        <v>131</v>
      </c>
      <c r="C10" s="613"/>
      <c r="D10" s="613"/>
      <c r="E10" s="613"/>
      <c r="F10" s="613"/>
      <c r="G10" s="613"/>
      <c r="H10" s="613"/>
      <c r="I10" s="613"/>
      <c r="J10" s="613"/>
      <c r="K10" s="613"/>
      <c r="L10" s="613"/>
      <c r="M10" s="613"/>
      <c r="N10" s="613"/>
      <c r="O10" s="613"/>
      <c r="P10" s="613"/>
      <c r="Q10" s="614"/>
      <c r="R10" s="615" t="s">
        <v>200</v>
      </c>
      <c r="S10" s="629"/>
      <c r="T10" s="629"/>
      <c r="U10" s="629"/>
      <c r="V10" s="629"/>
      <c r="W10" s="629"/>
      <c r="X10" s="629"/>
      <c r="Y10" s="630"/>
      <c r="Z10" s="639" t="s">
        <v>200</v>
      </c>
      <c r="AA10" s="639"/>
      <c r="AB10" s="639"/>
      <c r="AC10" s="639"/>
      <c r="AD10" s="640" t="s">
        <v>200</v>
      </c>
      <c r="AE10" s="640"/>
      <c r="AF10" s="640"/>
      <c r="AG10" s="640"/>
      <c r="AH10" s="640"/>
      <c r="AI10" s="640"/>
      <c r="AJ10" s="640"/>
      <c r="AK10" s="640"/>
      <c r="AL10" s="618" t="s">
        <v>200</v>
      </c>
      <c r="AM10" s="631"/>
      <c r="AN10" s="631"/>
      <c r="AO10" s="641"/>
      <c r="AP10" s="612" t="s">
        <v>192</v>
      </c>
      <c r="AQ10" s="613"/>
      <c r="AR10" s="613"/>
      <c r="AS10" s="613"/>
      <c r="AT10" s="613"/>
      <c r="AU10" s="613"/>
      <c r="AV10" s="613"/>
      <c r="AW10" s="613"/>
      <c r="AX10" s="613"/>
      <c r="AY10" s="613"/>
      <c r="AZ10" s="613"/>
      <c r="BA10" s="613"/>
      <c r="BB10" s="613"/>
      <c r="BC10" s="613"/>
      <c r="BD10" s="613"/>
      <c r="BE10" s="613"/>
      <c r="BF10" s="614"/>
      <c r="BG10" s="615">
        <v>26225</v>
      </c>
      <c r="BH10" s="629"/>
      <c r="BI10" s="629"/>
      <c r="BJ10" s="629"/>
      <c r="BK10" s="629"/>
      <c r="BL10" s="629"/>
      <c r="BM10" s="629"/>
      <c r="BN10" s="630"/>
      <c r="BO10" s="639">
        <v>2.4</v>
      </c>
      <c r="BP10" s="639"/>
      <c r="BQ10" s="639"/>
      <c r="BR10" s="639"/>
      <c r="BS10" s="640">
        <v>4361</v>
      </c>
      <c r="BT10" s="640"/>
      <c r="BU10" s="640"/>
      <c r="BV10" s="640"/>
      <c r="BW10" s="640"/>
      <c r="BX10" s="640"/>
      <c r="BY10" s="640"/>
      <c r="BZ10" s="640"/>
      <c r="CA10" s="640"/>
      <c r="CB10" s="674"/>
      <c r="CD10" s="612" t="s">
        <v>47</v>
      </c>
      <c r="CE10" s="613"/>
      <c r="CF10" s="613"/>
      <c r="CG10" s="613"/>
      <c r="CH10" s="613"/>
      <c r="CI10" s="613"/>
      <c r="CJ10" s="613"/>
      <c r="CK10" s="613"/>
      <c r="CL10" s="613"/>
      <c r="CM10" s="613"/>
      <c r="CN10" s="613"/>
      <c r="CO10" s="613"/>
      <c r="CP10" s="613"/>
      <c r="CQ10" s="614"/>
      <c r="CR10" s="615" t="s">
        <v>200</v>
      </c>
      <c r="CS10" s="629"/>
      <c r="CT10" s="629"/>
      <c r="CU10" s="629"/>
      <c r="CV10" s="629"/>
      <c r="CW10" s="629"/>
      <c r="CX10" s="629"/>
      <c r="CY10" s="630"/>
      <c r="CZ10" s="639" t="s">
        <v>200</v>
      </c>
      <c r="DA10" s="639"/>
      <c r="DB10" s="639"/>
      <c r="DC10" s="639"/>
      <c r="DD10" s="621" t="s">
        <v>200</v>
      </c>
      <c r="DE10" s="629"/>
      <c r="DF10" s="629"/>
      <c r="DG10" s="629"/>
      <c r="DH10" s="629"/>
      <c r="DI10" s="629"/>
      <c r="DJ10" s="629"/>
      <c r="DK10" s="629"/>
      <c r="DL10" s="629"/>
      <c r="DM10" s="629"/>
      <c r="DN10" s="629"/>
      <c r="DO10" s="629"/>
      <c r="DP10" s="630"/>
      <c r="DQ10" s="621" t="s">
        <v>200</v>
      </c>
      <c r="DR10" s="629"/>
      <c r="DS10" s="629"/>
      <c r="DT10" s="629"/>
      <c r="DU10" s="629"/>
      <c r="DV10" s="629"/>
      <c r="DW10" s="629"/>
      <c r="DX10" s="629"/>
      <c r="DY10" s="629"/>
      <c r="DZ10" s="629"/>
      <c r="EA10" s="629"/>
      <c r="EB10" s="629"/>
      <c r="EC10" s="651"/>
    </row>
    <row r="11" spans="2:143" ht="11.25" customHeight="1" x14ac:dyDescent="0.15">
      <c r="B11" s="612" t="s">
        <v>110</v>
      </c>
      <c r="C11" s="613"/>
      <c r="D11" s="613"/>
      <c r="E11" s="613"/>
      <c r="F11" s="613"/>
      <c r="G11" s="613"/>
      <c r="H11" s="613"/>
      <c r="I11" s="613"/>
      <c r="J11" s="613"/>
      <c r="K11" s="613"/>
      <c r="L11" s="613"/>
      <c r="M11" s="613"/>
      <c r="N11" s="613"/>
      <c r="O11" s="613"/>
      <c r="P11" s="613"/>
      <c r="Q11" s="614"/>
      <c r="R11" s="615">
        <v>320346</v>
      </c>
      <c r="S11" s="629"/>
      <c r="T11" s="629"/>
      <c r="U11" s="629"/>
      <c r="V11" s="629"/>
      <c r="W11" s="629"/>
      <c r="X11" s="629"/>
      <c r="Y11" s="630"/>
      <c r="Z11" s="618">
        <v>2.8</v>
      </c>
      <c r="AA11" s="631"/>
      <c r="AB11" s="631"/>
      <c r="AC11" s="632"/>
      <c r="AD11" s="621">
        <v>320346</v>
      </c>
      <c r="AE11" s="629"/>
      <c r="AF11" s="629"/>
      <c r="AG11" s="629"/>
      <c r="AH11" s="629"/>
      <c r="AI11" s="629"/>
      <c r="AJ11" s="629"/>
      <c r="AK11" s="630"/>
      <c r="AL11" s="618">
        <v>5.8</v>
      </c>
      <c r="AM11" s="631"/>
      <c r="AN11" s="631"/>
      <c r="AO11" s="641"/>
      <c r="AP11" s="612" t="s">
        <v>337</v>
      </c>
      <c r="AQ11" s="613"/>
      <c r="AR11" s="613"/>
      <c r="AS11" s="613"/>
      <c r="AT11" s="613"/>
      <c r="AU11" s="613"/>
      <c r="AV11" s="613"/>
      <c r="AW11" s="613"/>
      <c r="AX11" s="613"/>
      <c r="AY11" s="613"/>
      <c r="AZ11" s="613"/>
      <c r="BA11" s="613"/>
      <c r="BB11" s="613"/>
      <c r="BC11" s="613"/>
      <c r="BD11" s="613"/>
      <c r="BE11" s="613"/>
      <c r="BF11" s="614"/>
      <c r="BG11" s="615">
        <v>20818</v>
      </c>
      <c r="BH11" s="629"/>
      <c r="BI11" s="629"/>
      <c r="BJ11" s="629"/>
      <c r="BK11" s="629"/>
      <c r="BL11" s="629"/>
      <c r="BM11" s="629"/>
      <c r="BN11" s="630"/>
      <c r="BO11" s="639">
        <v>1.9</v>
      </c>
      <c r="BP11" s="639"/>
      <c r="BQ11" s="639"/>
      <c r="BR11" s="639"/>
      <c r="BS11" s="640">
        <v>5929</v>
      </c>
      <c r="BT11" s="640"/>
      <c r="BU11" s="640"/>
      <c r="BV11" s="640"/>
      <c r="BW11" s="640"/>
      <c r="BX11" s="640"/>
      <c r="BY11" s="640"/>
      <c r="BZ11" s="640"/>
      <c r="CA11" s="640"/>
      <c r="CB11" s="674"/>
      <c r="CD11" s="612" t="s">
        <v>340</v>
      </c>
      <c r="CE11" s="613"/>
      <c r="CF11" s="613"/>
      <c r="CG11" s="613"/>
      <c r="CH11" s="613"/>
      <c r="CI11" s="613"/>
      <c r="CJ11" s="613"/>
      <c r="CK11" s="613"/>
      <c r="CL11" s="613"/>
      <c r="CM11" s="613"/>
      <c r="CN11" s="613"/>
      <c r="CO11" s="613"/>
      <c r="CP11" s="613"/>
      <c r="CQ11" s="614"/>
      <c r="CR11" s="615">
        <v>1042947</v>
      </c>
      <c r="CS11" s="629"/>
      <c r="CT11" s="629"/>
      <c r="CU11" s="629"/>
      <c r="CV11" s="629"/>
      <c r="CW11" s="629"/>
      <c r="CX11" s="629"/>
      <c r="CY11" s="630"/>
      <c r="CZ11" s="639">
        <v>9.3000000000000007</v>
      </c>
      <c r="DA11" s="639"/>
      <c r="DB11" s="639"/>
      <c r="DC11" s="639"/>
      <c r="DD11" s="621">
        <v>830546</v>
      </c>
      <c r="DE11" s="629"/>
      <c r="DF11" s="629"/>
      <c r="DG11" s="629"/>
      <c r="DH11" s="629"/>
      <c r="DI11" s="629"/>
      <c r="DJ11" s="629"/>
      <c r="DK11" s="629"/>
      <c r="DL11" s="629"/>
      <c r="DM11" s="629"/>
      <c r="DN11" s="629"/>
      <c r="DO11" s="629"/>
      <c r="DP11" s="630"/>
      <c r="DQ11" s="621">
        <v>175761</v>
      </c>
      <c r="DR11" s="629"/>
      <c r="DS11" s="629"/>
      <c r="DT11" s="629"/>
      <c r="DU11" s="629"/>
      <c r="DV11" s="629"/>
      <c r="DW11" s="629"/>
      <c r="DX11" s="629"/>
      <c r="DY11" s="629"/>
      <c r="DZ11" s="629"/>
      <c r="EA11" s="629"/>
      <c r="EB11" s="629"/>
      <c r="EC11" s="651"/>
    </row>
    <row r="12" spans="2:143" ht="11.25" customHeight="1" x14ac:dyDescent="0.15">
      <c r="B12" s="612" t="s">
        <v>146</v>
      </c>
      <c r="C12" s="613"/>
      <c r="D12" s="613"/>
      <c r="E12" s="613"/>
      <c r="F12" s="613"/>
      <c r="G12" s="613"/>
      <c r="H12" s="613"/>
      <c r="I12" s="613"/>
      <c r="J12" s="613"/>
      <c r="K12" s="613"/>
      <c r="L12" s="613"/>
      <c r="M12" s="613"/>
      <c r="N12" s="613"/>
      <c r="O12" s="613"/>
      <c r="P12" s="613"/>
      <c r="Q12" s="614"/>
      <c r="R12" s="615" t="s">
        <v>200</v>
      </c>
      <c r="S12" s="629"/>
      <c r="T12" s="629"/>
      <c r="U12" s="629"/>
      <c r="V12" s="629"/>
      <c r="W12" s="629"/>
      <c r="X12" s="629"/>
      <c r="Y12" s="630"/>
      <c r="Z12" s="639" t="s">
        <v>200</v>
      </c>
      <c r="AA12" s="639"/>
      <c r="AB12" s="639"/>
      <c r="AC12" s="639"/>
      <c r="AD12" s="640" t="s">
        <v>200</v>
      </c>
      <c r="AE12" s="640"/>
      <c r="AF12" s="640"/>
      <c r="AG12" s="640"/>
      <c r="AH12" s="640"/>
      <c r="AI12" s="640"/>
      <c r="AJ12" s="640"/>
      <c r="AK12" s="640"/>
      <c r="AL12" s="618" t="s">
        <v>200</v>
      </c>
      <c r="AM12" s="631"/>
      <c r="AN12" s="631"/>
      <c r="AO12" s="641"/>
      <c r="AP12" s="612" t="s">
        <v>341</v>
      </c>
      <c r="AQ12" s="613"/>
      <c r="AR12" s="613"/>
      <c r="AS12" s="613"/>
      <c r="AT12" s="613"/>
      <c r="AU12" s="613"/>
      <c r="AV12" s="613"/>
      <c r="AW12" s="613"/>
      <c r="AX12" s="613"/>
      <c r="AY12" s="613"/>
      <c r="AZ12" s="613"/>
      <c r="BA12" s="613"/>
      <c r="BB12" s="613"/>
      <c r="BC12" s="613"/>
      <c r="BD12" s="613"/>
      <c r="BE12" s="613"/>
      <c r="BF12" s="614"/>
      <c r="BG12" s="615">
        <v>538849</v>
      </c>
      <c r="BH12" s="629"/>
      <c r="BI12" s="629"/>
      <c r="BJ12" s="629"/>
      <c r="BK12" s="629"/>
      <c r="BL12" s="629"/>
      <c r="BM12" s="629"/>
      <c r="BN12" s="630"/>
      <c r="BO12" s="639">
        <v>48.3</v>
      </c>
      <c r="BP12" s="639"/>
      <c r="BQ12" s="639"/>
      <c r="BR12" s="639"/>
      <c r="BS12" s="640" t="s">
        <v>200</v>
      </c>
      <c r="BT12" s="640"/>
      <c r="BU12" s="640"/>
      <c r="BV12" s="640"/>
      <c r="BW12" s="640"/>
      <c r="BX12" s="640"/>
      <c r="BY12" s="640"/>
      <c r="BZ12" s="640"/>
      <c r="CA12" s="640"/>
      <c r="CB12" s="674"/>
      <c r="CD12" s="612" t="s">
        <v>96</v>
      </c>
      <c r="CE12" s="613"/>
      <c r="CF12" s="613"/>
      <c r="CG12" s="613"/>
      <c r="CH12" s="613"/>
      <c r="CI12" s="613"/>
      <c r="CJ12" s="613"/>
      <c r="CK12" s="613"/>
      <c r="CL12" s="613"/>
      <c r="CM12" s="613"/>
      <c r="CN12" s="613"/>
      <c r="CO12" s="613"/>
      <c r="CP12" s="613"/>
      <c r="CQ12" s="614"/>
      <c r="CR12" s="615">
        <v>977867</v>
      </c>
      <c r="CS12" s="629"/>
      <c r="CT12" s="629"/>
      <c r="CU12" s="629"/>
      <c r="CV12" s="629"/>
      <c r="CW12" s="629"/>
      <c r="CX12" s="629"/>
      <c r="CY12" s="630"/>
      <c r="CZ12" s="639">
        <v>8.8000000000000007</v>
      </c>
      <c r="DA12" s="639"/>
      <c r="DB12" s="639"/>
      <c r="DC12" s="639"/>
      <c r="DD12" s="621">
        <v>265769</v>
      </c>
      <c r="DE12" s="629"/>
      <c r="DF12" s="629"/>
      <c r="DG12" s="629"/>
      <c r="DH12" s="629"/>
      <c r="DI12" s="629"/>
      <c r="DJ12" s="629"/>
      <c r="DK12" s="629"/>
      <c r="DL12" s="629"/>
      <c r="DM12" s="629"/>
      <c r="DN12" s="629"/>
      <c r="DO12" s="629"/>
      <c r="DP12" s="630"/>
      <c r="DQ12" s="621">
        <v>726302</v>
      </c>
      <c r="DR12" s="629"/>
      <c r="DS12" s="629"/>
      <c r="DT12" s="629"/>
      <c r="DU12" s="629"/>
      <c r="DV12" s="629"/>
      <c r="DW12" s="629"/>
      <c r="DX12" s="629"/>
      <c r="DY12" s="629"/>
      <c r="DZ12" s="629"/>
      <c r="EA12" s="629"/>
      <c r="EB12" s="629"/>
      <c r="EC12" s="651"/>
    </row>
    <row r="13" spans="2:143" ht="11.25" customHeight="1" x14ac:dyDescent="0.15">
      <c r="B13" s="612" t="s">
        <v>342</v>
      </c>
      <c r="C13" s="613"/>
      <c r="D13" s="613"/>
      <c r="E13" s="613"/>
      <c r="F13" s="613"/>
      <c r="G13" s="613"/>
      <c r="H13" s="613"/>
      <c r="I13" s="613"/>
      <c r="J13" s="613"/>
      <c r="K13" s="613"/>
      <c r="L13" s="613"/>
      <c r="M13" s="613"/>
      <c r="N13" s="613"/>
      <c r="O13" s="613"/>
      <c r="P13" s="613"/>
      <c r="Q13" s="614"/>
      <c r="R13" s="615" t="s">
        <v>200</v>
      </c>
      <c r="S13" s="629"/>
      <c r="T13" s="629"/>
      <c r="U13" s="629"/>
      <c r="V13" s="629"/>
      <c r="W13" s="629"/>
      <c r="X13" s="629"/>
      <c r="Y13" s="630"/>
      <c r="Z13" s="639" t="s">
        <v>200</v>
      </c>
      <c r="AA13" s="639"/>
      <c r="AB13" s="639"/>
      <c r="AC13" s="639"/>
      <c r="AD13" s="640" t="s">
        <v>200</v>
      </c>
      <c r="AE13" s="640"/>
      <c r="AF13" s="640"/>
      <c r="AG13" s="640"/>
      <c r="AH13" s="640"/>
      <c r="AI13" s="640"/>
      <c r="AJ13" s="640"/>
      <c r="AK13" s="640"/>
      <c r="AL13" s="618" t="s">
        <v>200</v>
      </c>
      <c r="AM13" s="631"/>
      <c r="AN13" s="631"/>
      <c r="AO13" s="641"/>
      <c r="AP13" s="612" t="s">
        <v>344</v>
      </c>
      <c r="AQ13" s="613"/>
      <c r="AR13" s="613"/>
      <c r="AS13" s="613"/>
      <c r="AT13" s="613"/>
      <c r="AU13" s="613"/>
      <c r="AV13" s="613"/>
      <c r="AW13" s="613"/>
      <c r="AX13" s="613"/>
      <c r="AY13" s="613"/>
      <c r="AZ13" s="613"/>
      <c r="BA13" s="613"/>
      <c r="BB13" s="613"/>
      <c r="BC13" s="613"/>
      <c r="BD13" s="613"/>
      <c r="BE13" s="613"/>
      <c r="BF13" s="614"/>
      <c r="BG13" s="615">
        <v>528318</v>
      </c>
      <c r="BH13" s="629"/>
      <c r="BI13" s="629"/>
      <c r="BJ13" s="629"/>
      <c r="BK13" s="629"/>
      <c r="BL13" s="629"/>
      <c r="BM13" s="629"/>
      <c r="BN13" s="630"/>
      <c r="BO13" s="639">
        <v>47.4</v>
      </c>
      <c r="BP13" s="639"/>
      <c r="BQ13" s="639"/>
      <c r="BR13" s="639"/>
      <c r="BS13" s="640" t="s">
        <v>200</v>
      </c>
      <c r="BT13" s="640"/>
      <c r="BU13" s="640"/>
      <c r="BV13" s="640"/>
      <c r="BW13" s="640"/>
      <c r="BX13" s="640"/>
      <c r="BY13" s="640"/>
      <c r="BZ13" s="640"/>
      <c r="CA13" s="640"/>
      <c r="CB13" s="674"/>
      <c r="CD13" s="612" t="s">
        <v>345</v>
      </c>
      <c r="CE13" s="613"/>
      <c r="CF13" s="613"/>
      <c r="CG13" s="613"/>
      <c r="CH13" s="613"/>
      <c r="CI13" s="613"/>
      <c r="CJ13" s="613"/>
      <c r="CK13" s="613"/>
      <c r="CL13" s="613"/>
      <c r="CM13" s="613"/>
      <c r="CN13" s="613"/>
      <c r="CO13" s="613"/>
      <c r="CP13" s="613"/>
      <c r="CQ13" s="614"/>
      <c r="CR13" s="615">
        <v>589671</v>
      </c>
      <c r="CS13" s="629"/>
      <c r="CT13" s="629"/>
      <c r="CU13" s="629"/>
      <c r="CV13" s="629"/>
      <c r="CW13" s="629"/>
      <c r="CX13" s="629"/>
      <c r="CY13" s="630"/>
      <c r="CZ13" s="639">
        <v>5.3</v>
      </c>
      <c r="DA13" s="639"/>
      <c r="DB13" s="639"/>
      <c r="DC13" s="639"/>
      <c r="DD13" s="621">
        <v>367834</v>
      </c>
      <c r="DE13" s="629"/>
      <c r="DF13" s="629"/>
      <c r="DG13" s="629"/>
      <c r="DH13" s="629"/>
      <c r="DI13" s="629"/>
      <c r="DJ13" s="629"/>
      <c r="DK13" s="629"/>
      <c r="DL13" s="629"/>
      <c r="DM13" s="629"/>
      <c r="DN13" s="629"/>
      <c r="DO13" s="629"/>
      <c r="DP13" s="630"/>
      <c r="DQ13" s="621">
        <v>238888</v>
      </c>
      <c r="DR13" s="629"/>
      <c r="DS13" s="629"/>
      <c r="DT13" s="629"/>
      <c r="DU13" s="629"/>
      <c r="DV13" s="629"/>
      <c r="DW13" s="629"/>
      <c r="DX13" s="629"/>
      <c r="DY13" s="629"/>
      <c r="DZ13" s="629"/>
      <c r="EA13" s="629"/>
      <c r="EB13" s="629"/>
      <c r="EC13" s="651"/>
    </row>
    <row r="14" spans="2:143" ht="11.25" customHeight="1" x14ac:dyDescent="0.15">
      <c r="B14" s="612" t="s">
        <v>347</v>
      </c>
      <c r="C14" s="613"/>
      <c r="D14" s="613"/>
      <c r="E14" s="613"/>
      <c r="F14" s="613"/>
      <c r="G14" s="613"/>
      <c r="H14" s="613"/>
      <c r="I14" s="613"/>
      <c r="J14" s="613"/>
      <c r="K14" s="613"/>
      <c r="L14" s="613"/>
      <c r="M14" s="613"/>
      <c r="N14" s="613"/>
      <c r="O14" s="613"/>
      <c r="P14" s="613"/>
      <c r="Q14" s="614"/>
      <c r="R14" s="615" t="s">
        <v>200</v>
      </c>
      <c r="S14" s="629"/>
      <c r="T14" s="629"/>
      <c r="U14" s="629"/>
      <c r="V14" s="629"/>
      <c r="W14" s="629"/>
      <c r="X14" s="629"/>
      <c r="Y14" s="630"/>
      <c r="Z14" s="639" t="s">
        <v>200</v>
      </c>
      <c r="AA14" s="639"/>
      <c r="AB14" s="639"/>
      <c r="AC14" s="639"/>
      <c r="AD14" s="640" t="s">
        <v>200</v>
      </c>
      <c r="AE14" s="640"/>
      <c r="AF14" s="640"/>
      <c r="AG14" s="640"/>
      <c r="AH14" s="640"/>
      <c r="AI14" s="640"/>
      <c r="AJ14" s="640"/>
      <c r="AK14" s="640"/>
      <c r="AL14" s="618" t="s">
        <v>200</v>
      </c>
      <c r="AM14" s="631"/>
      <c r="AN14" s="631"/>
      <c r="AO14" s="641"/>
      <c r="AP14" s="612" t="s">
        <v>215</v>
      </c>
      <c r="AQ14" s="613"/>
      <c r="AR14" s="613"/>
      <c r="AS14" s="613"/>
      <c r="AT14" s="613"/>
      <c r="AU14" s="613"/>
      <c r="AV14" s="613"/>
      <c r="AW14" s="613"/>
      <c r="AX14" s="613"/>
      <c r="AY14" s="613"/>
      <c r="AZ14" s="613"/>
      <c r="BA14" s="613"/>
      <c r="BB14" s="613"/>
      <c r="BC14" s="613"/>
      <c r="BD14" s="613"/>
      <c r="BE14" s="613"/>
      <c r="BF14" s="614"/>
      <c r="BG14" s="615">
        <v>54202</v>
      </c>
      <c r="BH14" s="629"/>
      <c r="BI14" s="629"/>
      <c r="BJ14" s="629"/>
      <c r="BK14" s="629"/>
      <c r="BL14" s="629"/>
      <c r="BM14" s="629"/>
      <c r="BN14" s="630"/>
      <c r="BO14" s="639">
        <v>4.9000000000000004</v>
      </c>
      <c r="BP14" s="639"/>
      <c r="BQ14" s="639"/>
      <c r="BR14" s="639"/>
      <c r="BS14" s="640" t="s">
        <v>200</v>
      </c>
      <c r="BT14" s="640"/>
      <c r="BU14" s="640"/>
      <c r="BV14" s="640"/>
      <c r="BW14" s="640"/>
      <c r="BX14" s="640"/>
      <c r="BY14" s="640"/>
      <c r="BZ14" s="640"/>
      <c r="CA14" s="640"/>
      <c r="CB14" s="674"/>
      <c r="CD14" s="612" t="s">
        <v>348</v>
      </c>
      <c r="CE14" s="613"/>
      <c r="CF14" s="613"/>
      <c r="CG14" s="613"/>
      <c r="CH14" s="613"/>
      <c r="CI14" s="613"/>
      <c r="CJ14" s="613"/>
      <c r="CK14" s="613"/>
      <c r="CL14" s="613"/>
      <c r="CM14" s="613"/>
      <c r="CN14" s="613"/>
      <c r="CO14" s="613"/>
      <c r="CP14" s="613"/>
      <c r="CQ14" s="614"/>
      <c r="CR14" s="615">
        <v>916192</v>
      </c>
      <c r="CS14" s="629"/>
      <c r="CT14" s="629"/>
      <c r="CU14" s="629"/>
      <c r="CV14" s="629"/>
      <c r="CW14" s="629"/>
      <c r="CX14" s="629"/>
      <c r="CY14" s="630"/>
      <c r="CZ14" s="639">
        <v>8.1999999999999993</v>
      </c>
      <c r="DA14" s="639"/>
      <c r="DB14" s="639"/>
      <c r="DC14" s="639"/>
      <c r="DD14" s="621">
        <v>554529</v>
      </c>
      <c r="DE14" s="629"/>
      <c r="DF14" s="629"/>
      <c r="DG14" s="629"/>
      <c r="DH14" s="629"/>
      <c r="DI14" s="629"/>
      <c r="DJ14" s="629"/>
      <c r="DK14" s="629"/>
      <c r="DL14" s="629"/>
      <c r="DM14" s="629"/>
      <c r="DN14" s="629"/>
      <c r="DO14" s="629"/>
      <c r="DP14" s="630"/>
      <c r="DQ14" s="621">
        <v>384061</v>
      </c>
      <c r="DR14" s="629"/>
      <c r="DS14" s="629"/>
      <c r="DT14" s="629"/>
      <c r="DU14" s="629"/>
      <c r="DV14" s="629"/>
      <c r="DW14" s="629"/>
      <c r="DX14" s="629"/>
      <c r="DY14" s="629"/>
      <c r="DZ14" s="629"/>
      <c r="EA14" s="629"/>
      <c r="EB14" s="629"/>
      <c r="EC14" s="651"/>
    </row>
    <row r="15" spans="2:143" ht="11.25" customHeight="1" x14ac:dyDescent="0.15">
      <c r="B15" s="612" t="s">
        <v>317</v>
      </c>
      <c r="C15" s="613"/>
      <c r="D15" s="613"/>
      <c r="E15" s="613"/>
      <c r="F15" s="613"/>
      <c r="G15" s="613"/>
      <c r="H15" s="613"/>
      <c r="I15" s="613"/>
      <c r="J15" s="613"/>
      <c r="K15" s="613"/>
      <c r="L15" s="613"/>
      <c r="M15" s="613"/>
      <c r="N15" s="613"/>
      <c r="O15" s="613"/>
      <c r="P15" s="613"/>
      <c r="Q15" s="614"/>
      <c r="R15" s="615" t="s">
        <v>200</v>
      </c>
      <c r="S15" s="629"/>
      <c r="T15" s="629"/>
      <c r="U15" s="629"/>
      <c r="V15" s="629"/>
      <c r="W15" s="629"/>
      <c r="X15" s="629"/>
      <c r="Y15" s="630"/>
      <c r="Z15" s="639" t="s">
        <v>200</v>
      </c>
      <c r="AA15" s="639"/>
      <c r="AB15" s="639"/>
      <c r="AC15" s="639"/>
      <c r="AD15" s="640" t="s">
        <v>200</v>
      </c>
      <c r="AE15" s="640"/>
      <c r="AF15" s="640"/>
      <c r="AG15" s="640"/>
      <c r="AH15" s="640"/>
      <c r="AI15" s="640"/>
      <c r="AJ15" s="640"/>
      <c r="AK15" s="640"/>
      <c r="AL15" s="618" t="s">
        <v>200</v>
      </c>
      <c r="AM15" s="631"/>
      <c r="AN15" s="631"/>
      <c r="AO15" s="641"/>
      <c r="AP15" s="612" t="s">
        <v>140</v>
      </c>
      <c r="AQ15" s="613"/>
      <c r="AR15" s="613"/>
      <c r="AS15" s="613"/>
      <c r="AT15" s="613"/>
      <c r="AU15" s="613"/>
      <c r="AV15" s="613"/>
      <c r="AW15" s="613"/>
      <c r="AX15" s="613"/>
      <c r="AY15" s="613"/>
      <c r="AZ15" s="613"/>
      <c r="BA15" s="613"/>
      <c r="BB15" s="613"/>
      <c r="BC15" s="613"/>
      <c r="BD15" s="613"/>
      <c r="BE15" s="613"/>
      <c r="BF15" s="614"/>
      <c r="BG15" s="615">
        <v>81955</v>
      </c>
      <c r="BH15" s="629"/>
      <c r="BI15" s="629"/>
      <c r="BJ15" s="629"/>
      <c r="BK15" s="629"/>
      <c r="BL15" s="629"/>
      <c r="BM15" s="629"/>
      <c r="BN15" s="630"/>
      <c r="BO15" s="639">
        <v>7.3</v>
      </c>
      <c r="BP15" s="639"/>
      <c r="BQ15" s="639"/>
      <c r="BR15" s="639"/>
      <c r="BS15" s="640" t="s">
        <v>200</v>
      </c>
      <c r="BT15" s="640"/>
      <c r="BU15" s="640"/>
      <c r="BV15" s="640"/>
      <c r="BW15" s="640"/>
      <c r="BX15" s="640"/>
      <c r="BY15" s="640"/>
      <c r="BZ15" s="640"/>
      <c r="CA15" s="640"/>
      <c r="CB15" s="674"/>
      <c r="CD15" s="612" t="s">
        <v>349</v>
      </c>
      <c r="CE15" s="613"/>
      <c r="CF15" s="613"/>
      <c r="CG15" s="613"/>
      <c r="CH15" s="613"/>
      <c r="CI15" s="613"/>
      <c r="CJ15" s="613"/>
      <c r="CK15" s="613"/>
      <c r="CL15" s="613"/>
      <c r="CM15" s="613"/>
      <c r="CN15" s="613"/>
      <c r="CO15" s="613"/>
      <c r="CP15" s="613"/>
      <c r="CQ15" s="614"/>
      <c r="CR15" s="615">
        <v>627129</v>
      </c>
      <c r="CS15" s="629"/>
      <c r="CT15" s="629"/>
      <c r="CU15" s="629"/>
      <c r="CV15" s="629"/>
      <c r="CW15" s="629"/>
      <c r="CX15" s="629"/>
      <c r="CY15" s="630"/>
      <c r="CZ15" s="639">
        <v>5.6</v>
      </c>
      <c r="DA15" s="639"/>
      <c r="DB15" s="639"/>
      <c r="DC15" s="639"/>
      <c r="DD15" s="621">
        <v>55691</v>
      </c>
      <c r="DE15" s="629"/>
      <c r="DF15" s="629"/>
      <c r="DG15" s="629"/>
      <c r="DH15" s="629"/>
      <c r="DI15" s="629"/>
      <c r="DJ15" s="629"/>
      <c r="DK15" s="629"/>
      <c r="DL15" s="629"/>
      <c r="DM15" s="629"/>
      <c r="DN15" s="629"/>
      <c r="DO15" s="629"/>
      <c r="DP15" s="630"/>
      <c r="DQ15" s="621">
        <v>484992</v>
      </c>
      <c r="DR15" s="629"/>
      <c r="DS15" s="629"/>
      <c r="DT15" s="629"/>
      <c r="DU15" s="629"/>
      <c r="DV15" s="629"/>
      <c r="DW15" s="629"/>
      <c r="DX15" s="629"/>
      <c r="DY15" s="629"/>
      <c r="DZ15" s="629"/>
      <c r="EA15" s="629"/>
      <c r="EB15" s="629"/>
      <c r="EC15" s="651"/>
    </row>
    <row r="16" spans="2:143" ht="11.25" customHeight="1" x14ac:dyDescent="0.15">
      <c r="B16" s="612" t="s">
        <v>350</v>
      </c>
      <c r="C16" s="613"/>
      <c r="D16" s="613"/>
      <c r="E16" s="613"/>
      <c r="F16" s="613"/>
      <c r="G16" s="613"/>
      <c r="H16" s="613"/>
      <c r="I16" s="613"/>
      <c r="J16" s="613"/>
      <c r="K16" s="613"/>
      <c r="L16" s="613"/>
      <c r="M16" s="613"/>
      <c r="N16" s="613"/>
      <c r="O16" s="613"/>
      <c r="P16" s="613"/>
      <c r="Q16" s="614"/>
      <c r="R16" s="615">
        <v>3728</v>
      </c>
      <c r="S16" s="629"/>
      <c r="T16" s="629"/>
      <c r="U16" s="629"/>
      <c r="V16" s="629"/>
      <c r="W16" s="629"/>
      <c r="X16" s="629"/>
      <c r="Y16" s="630"/>
      <c r="Z16" s="639">
        <v>0</v>
      </c>
      <c r="AA16" s="639"/>
      <c r="AB16" s="639"/>
      <c r="AC16" s="639"/>
      <c r="AD16" s="640">
        <v>3728</v>
      </c>
      <c r="AE16" s="640"/>
      <c r="AF16" s="640"/>
      <c r="AG16" s="640"/>
      <c r="AH16" s="640"/>
      <c r="AI16" s="640"/>
      <c r="AJ16" s="640"/>
      <c r="AK16" s="640"/>
      <c r="AL16" s="618">
        <v>0.1</v>
      </c>
      <c r="AM16" s="631"/>
      <c r="AN16" s="631"/>
      <c r="AO16" s="641"/>
      <c r="AP16" s="612" t="s">
        <v>351</v>
      </c>
      <c r="AQ16" s="613"/>
      <c r="AR16" s="613"/>
      <c r="AS16" s="613"/>
      <c r="AT16" s="613"/>
      <c r="AU16" s="613"/>
      <c r="AV16" s="613"/>
      <c r="AW16" s="613"/>
      <c r="AX16" s="613"/>
      <c r="AY16" s="613"/>
      <c r="AZ16" s="613"/>
      <c r="BA16" s="613"/>
      <c r="BB16" s="613"/>
      <c r="BC16" s="613"/>
      <c r="BD16" s="613"/>
      <c r="BE16" s="613"/>
      <c r="BF16" s="614"/>
      <c r="BG16" s="615" t="s">
        <v>200</v>
      </c>
      <c r="BH16" s="629"/>
      <c r="BI16" s="629"/>
      <c r="BJ16" s="629"/>
      <c r="BK16" s="629"/>
      <c r="BL16" s="629"/>
      <c r="BM16" s="629"/>
      <c r="BN16" s="630"/>
      <c r="BO16" s="639" t="s">
        <v>200</v>
      </c>
      <c r="BP16" s="639"/>
      <c r="BQ16" s="639"/>
      <c r="BR16" s="639"/>
      <c r="BS16" s="640" t="s">
        <v>200</v>
      </c>
      <c r="BT16" s="640"/>
      <c r="BU16" s="640"/>
      <c r="BV16" s="640"/>
      <c r="BW16" s="640"/>
      <c r="BX16" s="640"/>
      <c r="BY16" s="640"/>
      <c r="BZ16" s="640"/>
      <c r="CA16" s="640"/>
      <c r="CB16" s="674"/>
      <c r="CD16" s="612" t="s">
        <v>352</v>
      </c>
      <c r="CE16" s="613"/>
      <c r="CF16" s="613"/>
      <c r="CG16" s="613"/>
      <c r="CH16" s="613"/>
      <c r="CI16" s="613"/>
      <c r="CJ16" s="613"/>
      <c r="CK16" s="613"/>
      <c r="CL16" s="613"/>
      <c r="CM16" s="613"/>
      <c r="CN16" s="613"/>
      <c r="CO16" s="613"/>
      <c r="CP16" s="613"/>
      <c r="CQ16" s="614"/>
      <c r="CR16" s="615">
        <v>31932</v>
      </c>
      <c r="CS16" s="629"/>
      <c r="CT16" s="629"/>
      <c r="CU16" s="629"/>
      <c r="CV16" s="629"/>
      <c r="CW16" s="629"/>
      <c r="CX16" s="629"/>
      <c r="CY16" s="630"/>
      <c r="CZ16" s="639">
        <v>0.3</v>
      </c>
      <c r="DA16" s="639"/>
      <c r="DB16" s="639"/>
      <c r="DC16" s="639"/>
      <c r="DD16" s="621" t="s">
        <v>200</v>
      </c>
      <c r="DE16" s="629"/>
      <c r="DF16" s="629"/>
      <c r="DG16" s="629"/>
      <c r="DH16" s="629"/>
      <c r="DI16" s="629"/>
      <c r="DJ16" s="629"/>
      <c r="DK16" s="629"/>
      <c r="DL16" s="629"/>
      <c r="DM16" s="629"/>
      <c r="DN16" s="629"/>
      <c r="DO16" s="629"/>
      <c r="DP16" s="630"/>
      <c r="DQ16" s="621">
        <v>1210</v>
      </c>
      <c r="DR16" s="629"/>
      <c r="DS16" s="629"/>
      <c r="DT16" s="629"/>
      <c r="DU16" s="629"/>
      <c r="DV16" s="629"/>
      <c r="DW16" s="629"/>
      <c r="DX16" s="629"/>
      <c r="DY16" s="629"/>
      <c r="DZ16" s="629"/>
      <c r="EA16" s="629"/>
      <c r="EB16" s="629"/>
      <c r="EC16" s="651"/>
    </row>
    <row r="17" spans="2:133" ht="11.25" customHeight="1" x14ac:dyDescent="0.15">
      <c r="B17" s="612" t="s">
        <v>354</v>
      </c>
      <c r="C17" s="613"/>
      <c r="D17" s="613"/>
      <c r="E17" s="613"/>
      <c r="F17" s="613"/>
      <c r="G17" s="613"/>
      <c r="H17" s="613"/>
      <c r="I17" s="613"/>
      <c r="J17" s="613"/>
      <c r="K17" s="613"/>
      <c r="L17" s="613"/>
      <c r="M17" s="613"/>
      <c r="N17" s="613"/>
      <c r="O17" s="613"/>
      <c r="P17" s="613"/>
      <c r="Q17" s="614"/>
      <c r="R17" s="615">
        <v>9987</v>
      </c>
      <c r="S17" s="629"/>
      <c r="T17" s="629"/>
      <c r="U17" s="629"/>
      <c r="V17" s="629"/>
      <c r="W17" s="629"/>
      <c r="X17" s="629"/>
      <c r="Y17" s="630"/>
      <c r="Z17" s="639">
        <v>0.1</v>
      </c>
      <c r="AA17" s="639"/>
      <c r="AB17" s="639"/>
      <c r="AC17" s="639"/>
      <c r="AD17" s="640">
        <v>9987</v>
      </c>
      <c r="AE17" s="640"/>
      <c r="AF17" s="640"/>
      <c r="AG17" s="640"/>
      <c r="AH17" s="640"/>
      <c r="AI17" s="640"/>
      <c r="AJ17" s="640"/>
      <c r="AK17" s="640"/>
      <c r="AL17" s="618">
        <v>0.2</v>
      </c>
      <c r="AM17" s="631"/>
      <c r="AN17" s="631"/>
      <c r="AO17" s="641"/>
      <c r="AP17" s="612" t="s">
        <v>355</v>
      </c>
      <c r="AQ17" s="613"/>
      <c r="AR17" s="613"/>
      <c r="AS17" s="613"/>
      <c r="AT17" s="613"/>
      <c r="AU17" s="613"/>
      <c r="AV17" s="613"/>
      <c r="AW17" s="613"/>
      <c r="AX17" s="613"/>
      <c r="AY17" s="613"/>
      <c r="AZ17" s="613"/>
      <c r="BA17" s="613"/>
      <c r="BB17" s="613"/>
      <c r="BC17" s="613"/>
      <c r="BD17" s="613"/>
      <c r="BE17" s="613"/>
      <c r="BF17" s="614"/>
      <c r="BG17" s="615" t="s">
        <v>200</v>
      </c>
      <c r="BH17" s="629"/>
      <c r="BI17" s="629"/>
      <c r="BJ17" s="629"/>
      <c r="BK17" s="629"/>
      <c r="BL17" s="629"/>
      <c r="BM17" s="629"/>
      <c r="BN17" s="630"/>
      <c r="BO17" s="639" t="s">
        <v>200</v>
      </c>
      <c r="BP17" s="639"/>
      <c r="BQ17" s="639"/>
      <c r="BR17" s="639"/>
      <c r="BS17" s="640" t="s">
        <v>200</v>
      </c>
      <c r="BT17" s="640"/>
      <c r="BU17" s="640"/>
      <c r="BV17" s="640"/>
      <c r="BW17" s="640"/>
      <c r="BX17" s="640"/>
      <c r="BY17" s="640"/>
      <c r="BZ17" s="640"/>
      <c r="CA17" s="640"/>
      <c r="CB17" s="674"/>
      <c r="CD17" s="612" t="s">
        <v>357</v>
      </c>
      <c r="CE17" s="613"/>
      <c r="CF17" s="613"/>
      <c r="CG17" s="613"/>
      <c r="CH17" s="613"/>
      <c r="CI17" s="613"/>
      <c r="CJ17" s="613"/>
      <c r="CK17" s="613"/>
      <c r="CL17" s="613"/>
      <c r="CM17" s="613"/>
      <c r="CN17" s="613"/>
      <c r="CO17" s="613"/>
      <c r="CP17" s="613"/>
      <c r="CQ17" s="614"/>
      <c r="CR17" s="615">
        <v>1624699</v>
      </c>
      <c r="CS17" s="629"/>
      <c r="CT17" s="629"/>
      <c r="CU17" s="629"/>
      <c r="CV17" s="629"/>
      <c r="CW17" s="629"/>
      <c r="CX17" s="629"/>
      <c r="CY17" s="630"/>
      <c r="CZ17" s="639">
        <v>14.6</v>
      </c>
      <c r="DA17" s="639"/>
      <c r="DB17" s="639"/>
      <c r="DC17" s="639"/>
      <c r="DD17" s="621" t="s">
        <v>200</v>
      </c>
      <c r="DE17" s="629"/>
      <c r="DF17" s="629"/>
      <c r="DG17" s="629"/>
      <c r="DH17" s="629"/>
      <c r="DI17" s="629"/>
      <c r="DJ17" s="629"/>
      <c r="DK17" s="629"/>
      <c r="DL17" s="629"/>
      <c r="DM17" s="629"/>
      <c r="DN17" s="629"/>
      <c r="DO17" s="629"/>
      <c r="DP17" s="630"/>
      <c r="DQ17" s="621">
        <v>1585903</v>
      </c>
      <c r="DR17" s="629"/>
      <c r="DS17" s="629"/>
      <c r="DT17" s="629"/>
      <c r="DU17" s="629"/>
      <c r="DV17" s="629"/>
      <c r="DW17" s="629"/>
      <c r="DX17" s="629"/>
      <c r="DY17" s="629"/>
      <c r="DZ17" s="629"/>
      <c r="EA17" s="629"/>
      <c r="EB17" s="629"/>
      <c r="EC17" s="651"/>
    </row>
    <row r="18" spans="2:133" ht="11.25" customHeight="1" x14ac:dyDescent="0.15">
      <c r="B18" s="612" t="s">
        <v>359</v>
      </c>
      <c r="C18" s="613"/>
      <c r="D18" s="613"/>
      <c r="E18" s="613"/>
      <c r="F18" s="613"/>
      <c r="G18" s="613"/>
      <c r="H18" s="613"/>
      <c r="I18" s="613"/>
      <c r="J18" s="613"/>
      <c r="K18" s="613"/>
      <c r="L18" s="613"/>
      <c r="M18" s="613"/>
      <c r="N18" s="613"/>
      <c r="O18" s="613"/>
      <c r="P18" s="613"/>
      <c r="Q18" s="614"/>
      <c r="R18" s="615">
        <v>22348</v>
      </c>
      <c r="S18" s="629"/>
      <c r="T18" s="629"/>
      <c r="U18" s="629"/>
      <c r="V18" s="629"/>
      <c r="W18" s="629"/>
      <c r="X18" s="629"/>
      <c r="Y18" s="630"/>
      <c r="Z18" s="639">
        <v>0.2</v>
      </c>
      <c r="AA18" s="639"/>
      <c r="AB18" s="639"/>
      <c r="AC18" s="639"/>
      <c r="AD18" s="640">
        <v>22348</v>
      </c>
      <c r="AE18" s="640"/>
      <c r="AF18" s="640"/>
      <c r="AG18" s="640"/>
      <c r="AH18" s="640"/>
      <c r="AI18" s="640"/>
      <c r="AJ18" s="640"/>
      <c r="AK18" s="640"/>
      <c r="AL18" s="618">
        <v>0.40000000596046448</v>
      </c>
      <c r="AM18" s="631"/>
      <c r="AN18" s="631"/>
      <c r="AO18" s="641"/>
      <c r="AP18" s="612" t="s">
        <v>107</v>
      </c>
      <c r="AQ18" s="613"/>
      <c r="AR18" s="613"/>
      <c r="AS18" s="613"/>
      <c r="AT18" s="613"/>
      <c r="AU18" s="613"/>
      <c r="AV18" s="613"/>
      <c r="AW18" s="613"/>
      <c r="AX18" s="613"/>
      <c r="AY18" s="613"/>
      <c r="AZ18" s="613"/>
      <c r="BA18" s="613"/>
      <c r="BB18" s="613"/>
      <c r="BC18" s="613"/>
      <c r="BD18" s="613"/>
      <c r="BE18" s="613"/>
      <c r="BF18" s="614"/>
      <c r="BG18" s="615" t="s">
        <v>200</v>
      </c>
      <c r="BH18" s="629"/>
      <c r="BI18" s="629"/>
      <c r="BJ18" s="629"/>
      <c r="BK18" s="629"/>
      <c r="BL18" s="629"/>
      <c r="BM18" s="629"/>
      <c r="BN18" s="630"/>
      <c r="BO18" s="639" t="s">
        <v>200</v>
      </c>
      <c r="BP18" s="639"/>
      <c r="BQ18" s="639"/>
      <c r="BR18" s="639"/>
      <c r="BS18" s="640" t="s">
        <v>200</v>
      </c>
      <c r="BT18" s="640"/>
      <c r="BU18" s="640"/>
      <c r="BV18" s="640"/>
      <c r="BW18" s="640"/>
      <c r="BX18" s="640"/>
      <c r="BY18" s="640"/>
      <c r="BZ18" s="640"/>
      <c r="CA18" s="640"/>
      <c r="CB18" s="674"/>
      <c r="CD18" s="612" t="s">
        <v>360</v>
      </c>
      <c r="CE18" s="613"/>
      <c r="CF18" s="613"/>
      <c r="CG18" s="613"/>
      <c r="CH18" s="613"/>
      <c r="CI18" s="613"/>
      <c r="CJ18" s="613"/>
      <c r="CK18" s="613"/>
      <c r="CL18" s="613"/>
      <c r="CM18" s="613"/>
      <c r="CN18" s="613"/>
      <c r="CO18" s="613"/>
      <c r="CP18" s="613"/>
      <c r="CQ18" s="614"/>
      <c r="CR18" s="615" t="s">
        <v>200</v>
      </c>
      <c r="CS18" s="629"/>
      <c r="CT18" s="629"/>
      <c r="CU18" s="629"/>
      <c r="CV18" s="629"/>
      <c r="CW18" s="629"/>
      <c r="CX18" s="629"/>
      <c r="CY18" s="630"/>
      <c r="CZ18" s="639" t="s">
        <v>200</v>
      </c>
      <c r="DA18" s="639"/>
      <c r="DB18" s="639"/>
      <c r="DC18" s="639"/>
      <c r="DD18" s="621" t="s">
        <v>200</v>
      </c>
      <c r="DE18" s="629"/>
      <c r="DF18" s="629"/>
      <c r="DG18" s="629"/>
      <c r="DH18" s="629"/>
      <c r="DI18" s="629"/>
      <c r="DJ18" s="629"/>
      <c r="DK18" s="629"/>
      <c r="DL18" s="629"/>
      <c r="DM18" s="629"/>
      <c r="DN18" s="629"/>
      <c r="DO18" s="629"/>
      <c r="DP18" s="630"/>
      <c r="DQ18" s="621" t="s">
        <v>200</v>
      </c>
      <c r="DR18" s="629"/>
      <c r="DS18" s="629"/>
      <c r="DT18" s="629"/>
      <c r="DU18" s="629"/>
      <c r="DV18" s="629"/>
      <c r="DW18" s="629"/>
      <c r="DX18" s="629"/>
      <c r="DY18" s="629"/>
      <c r="DZ18" s="629"/>
      <c r="EA18" s="629"/>
      <c r="EB18" s="629"/>
      <c r="EC18" s="651"/>
    </row>
    <row r="19" spans="2:133" ht="11.25" customHeight="1" x14ac:dyDescent="0.15">
      <c r="B19" s="612" t="s">
        <v>361</v>
      </c>
      <c r="C19" s="613"/>
      <c r="D19" s="613"/>
      <c r="E19" s="613"/>
      <c r="F19" s="613"/>
      <c r="G19" s="613"/>
      <c r="H19" s="613"/>
      <c r="I19" s="613"/>
      <c r="J19" s="613"/>
      <c r="K19" s="613"/>
      <c r="L19" s="613"/>
      <c r="M19" s="613"/>
      <c r="N19" s="613"/>
      <c r="O19" s="613"/>
      <c r="P19" s="613"/>
      <c r="Q19" s="614"/>
      <c r="R19" s="615">
        <v>2981</v>
      </c>
      <c r="S19" s="629"/>
      <c r="T19" s="629"/>
      <c r="U19" s="629"/>
      <c r="V19" s="629"/>
      <c r="W19" s="629"/>
      <c r="X19" s="629"/>
      <c r="Y19" s="630"/>
      <c r="Z19" s="639">
        <v>0</v>
      </c>
      <c r="AA19" s="639"/>
      <c r="AB19" s="639"/>
      <c r="AC19" s="639"/>
      <c r="AD19" s="640">
        <v>2981</v>
      </c>
      <c r="AE19" s="640"/>
      <c r="AF19" s="640"/>
      <c r="AG19" s="640"/>
      <c r="AH19" s="640"/>
      <c r="AI19" s="640"/>
      <c r="AJ19" s="640"/>
      <c r="AK19" s="640"/>
      <c r="AL19" s="618">
        <v>0.1</v>
      </c>
      <c r="AM19" s="631"/>
      <c r="AN19" s="631"/>
      <c r="AO19" s="641"/>
      <c r="AP19" s="612" t="s">
        <v>248</v>
      </c>
      <c r="AQ19" s="613"/>
      <c r="AR19" s="613"/>
      <c r="AS19" s="613"/>
      <c r="AT19" s="613"/>
      <c r="AU19" s="613"/>
      <c r="AV19" s="613"/>
      <c r="AW19" s="613"/>
      <c r="AX19" s="613"/>
      <c r="AY19" s="613"/>
      <c r="AZ19" s="613"/>
      <c r="BA19" s="613"/>
      <c r="BB19" s="613"/>
      <c r="BC19" s="613"/>
      <c r="BD19" s="613"/>
      <c r="BE19" s="613"/>
      <c r="BF19" s="614"/>
      <c r="BG19" s="615">
        <v>5466</v>
      </c>
      <c r="BH19" s="629"/>
      <c r="BI19" s="629"/>
      <c r="BJ19" s="629"/>
      <c r="BK19" s="629"/>
      <c r="BL19" s="629"/>
      <c r="BM19" s="629"/>
      <c r="BN19" s="630"/>
      <c r="BO19" s="639">
        <v>0.5</v>
      </c>
      <c r="BP19" s="639"/>
      <c r="BQ19" s="639"/>
      <c r="BR19" s="639"/>
      <c r="BS19" s="640" t="s">
        <v>200</v>
      </c>
      <c r="BT19" s="640"/>
      <c r="BU19" s="640"/>
      <c r="BV19" s="640"/>
      <c r="BW19" s="640"/>
      <c r="BX19" s="640"/>
      <c r="BY19" s="640"/>
      <c r="BZ19" s="640"/>
      <c r="CA19" s="640"/>
      <c r="CB19" s="674"/>
      <c r="CD19" s="612" t="s">
        <v>362</v>
      </c>
      <c r="CE19" s="613"/>
      <c r="CF19" s="613"/>
      <c r="CG19" s="613"/>
      <c r="CH19" s="613"/>
      <c r="CI19" s="613"/>
      <c r="CJ19" s="613"/>
      <c r="CK19" s="613"/>
      <c r="CL19" s="613"/>
      <c r="CM19" s="613"/>
      <c r="CN19" s="613"/>
      <c r="CO19" s="613"/>
      <c r="CP19" s="613"/>
      <c r="CQ19" s="614"/>
      <c r="CR19" s="615" t="s">
        <v>200</v>
      </c>
      <c r="CS19" s="629"/>
      <c r="CT19" s="629"/>
      <c r="CU19" s="629"/>
      <c r="CV19" s="629"/>
      <c r="CW19" s="629"/>
      <c r="CX19" s="629"/>
      <c r="CY19" s="630"/>
      <c r="CZ19" s="639" t="s">
        <v>200</v>
      </c>
      <c r="DA19" s="639"/>
      <c r="DB19" s="639"/>
      <c r="DC19" s="639"/>
      <c r="DD19" s="621" t="s">
        <v>200</v>
      </c>
      <c r="DE19" s="629"/>
      <c r="DF19" s="629"/>
      <c r="DG19" s="629"/>
      <c r="DH19" s="629"/>
      <c r="DI19" s="629"/>
      <c r="DJ19" s="629"/>
      <c r="DK19" s="629"/>
      <c r="DL19" s="629"/>
      <c r="DM19" s="629"/>
      <c r="DN19" s="629"/>
      <c r="DO19" s="629"/>
      <c r="DP19" s="630"/>
      <c r="DQ19" s="621" t="s">
        <v>200</v>
      </c>
      <c r="DR19" s="629"/>
      <c r="DS19" s="629"/>
      <c r="DT19" s="629"/>
      <c r="DU19" s="629"/>
      <c r="DV19" s="629"/>
      <c r="DW19" s="629"/>
      <c r="DX19" s="629"/>
      <c r="DY19" s="629"/>
      <c r="DZ19" s="629"/>
      <c r="EA19" s="629"/>
      <c r="EB19" s="629"/>
      <c r="EC19" s="651"/>
    </row>
    <row r="20" spans="2:133" ht="11.25" customHeight="1" x14ac:dyDescent="0.15">
      <c r="B20" s="612" t="s">
        <v>83</v>
      </c>
      <c r="C20" s="613"/>
      <c r="D20" s="613"/>
      <c r="E20" s="613"/>
      <c r="F20" s="613"/>
      <c r="G20" s="613"/>
      <c r="H20" s="613"/>
      <c r="I20" s="613"/>
      <c r="J20" s="613"/>
      <c r="K20" s="613"/>
      <c r="L20" s="613"/>
      <c r="M20" s="613"/>
      <c r="N20" s="613"/>
      <c r="O20" s="613"/>
      <c r="P20" s="613"/>
      <c r="Q20" s="614"/>
      <c r="R20" s="615">
        <v>1204</v>
      </c>
      <c r="S20" s="629"/>
      <c r="T20" s="629"/>
      <c r="U20" s="629"/>
      <c r="V20" s="629"/>
      <c r="W20" s="629"/>
      <c r="X20" s="629"/>
      <c r="Y20" s="630"/>
      <c r="Z20" s="639">
        <v>0</v>
      </c>
      <c r="AA20" s="639"/>
      <c r="AB20" s="639"/>
      <c r="AC20" s="639"/>
      <c r="AD20" s="640">
        <v>1204</v>
      </c>
      <c r="AE20" s="640"/>
      <c r="AF20" s="640"/>
      <c r="AG20" s="640"/>
      <c r="AH20" s="640"/>
      <c r="AI20" s="640"/>
      <c r="AJ20" s="640"/>
      <c r="AK20" s="640"/>
      <c r="AL20" s="618">
        <v>0</v>
      </c>
      <c r="AM20" s="631"/>
      <c r="AN20" s="631"/>
      <c r="AO20" s="641"/>
      <c r="AP20" s="612" t="s">
        <v>363</v>
      </c>
      <c r="AQ20" s="613"/>
      <c r="AR20" s="613"/>
      <c r="AS20" s="613"/>
      <c r="AT20" s="613"/>
      <c r="AU20" s="613"/>
      <c r="AV20" s="613"/>
      <c r="AW20" s="613"/>
      <c r="AX20" s="613"/>
      <c r="AY20" s="613"/>
      <c r="AZ20" s="613"/>
      <c r="BA20" s="613"/>
      <c r="BB20" s="613"/>
      <c r="BC20" s="613"/>
      <c r="BD20" s="613"/>
      <c r="BE20" s="613"/>
      <c r="BF20" s="614"/>
      <c r="BG20" s="615">
        <v>5466</v>
      </c>
      <c r="BH20" s="629"/>
      <c r="BI20" s="629"/>
      <c r="BJ20" s="629"/>
      <c r="BK20" s="629"/>
      <c r="BL20" s="629"/>
      <c r="BM20" s="629"/>
      <c r="BN20" s="630"/>
      <c r="BO20" s="639">
        <v>0.5</v>
      </c>
      <c r="BP20" s="639"/>
      <c r="BQ20" s="639"/>
      <c r="BR20" s="639"/>
      <c r="BS20" s="640" t="s">
        <v>200</v>
      </c>
      <c r="BT20" s="640"/>
      <c r="BU20" s="640"/>
      <c r="BV20" s="640"/>
      <c r="BW20" s="640"/>
      <c r="BX20" s="640"/>
      <c r="BY20" s="640"/>
      <c r="BZ20" s="640"/>
      <c r="CA20" s="640"/>
      <c r="CB20" s="674"/>
      <c r="CD20" s="612" t="s">
        <v>193</v>
      </c>
      <c r="CE20" s="613"/>
      <c r="CF20" s="613"/>
      <c r="CG20" s="613"/>
      <c r="CH20" s="613"/>
      <c r="CI20" s="613"/>
      <c r="CJ20" s="613"/>
      <c r="CK20" s="613"/>
      <c r="CL20" s="613"/>
      <c r="CM20" s="613"/>
      <c r="CN20" s="613"/>
      <c r="CO20" s="613"/>
      <c r="CP20" s="613"/>
      <c r="CQ20" s="614"/>
      <c r="CR20" s="615">
        <v>11165534</v>
      </c>
      <c r="CS20" s="629"/>
      <c r="CT20" s="629"/>
      <c r="CU20" s="629"/>
      <c r="CV20" s="629"/>
      <c r="CW20" s="629"/>
      <c r="CX20" s="629"/>
      <c r="CY20" s="630"/>
      <c r="CZ20" s="639">
        <v>100</v>
      </c>
      <c r="DA20" s="639"/>
      <c r="DB20" s="639"/>
      <c r="DC20" s="639"/>
      <c r="DD20" s="621">
        <v>2374397</v>
      </c>
      <c r="DE20" s="629"/>
      <c r="DF20" s="629"/>
      <c r="DG20" s="629"/>
      <c r="DH20" s="629"/>
      <c r="DI20" s="629"/>
      <c r="DJ20" s="629"/>
      <c r="DK20" s="629"/>
      <c r="DL20" s="629"/>
      <c r="DM20" s="629"/>
      <c r="DN20" s="629"/>
      <c r="DO20" s="629"/>
      <c r="DP20" s="630"/>
      <c r="DQ20" s="621">
        <v>6665007</v>
      </c>
      <c r="DR20" s="629"/>
      <c r="DS20" s="629"/>
      <c r="DT20" s="629"/>
      <c r="DU20" s="629"/>
      <c r="DV20" s="629"/>
      <c r="DW20" s="629"/>
      <c r="DX20" s="629"/>
      <c r="DY20" s="629"/>
      <c r="DZ20" s="629"/>
      <c r="EA20" s="629"/>
      <c r="EB20" s="629"/>
      <c r="EC20" s="651"/>
    </row>
    <row r="21" spans="2:133" ht="11.25" customHeight="1" x14ac:dyDescent="0.15">
      <c r="B21" s="612" t="s">
        <v>365</v>
      </c>
      <c r="C21" s="613"/>
      <c r="D21" s="613"/>
      <c r="E21" s="613"/>
      <c r="F21" s="613"/>
      <c r="G21" s="613"/>
      <c r="H21" s="613"/>
      <c r="I21" s="613"/>
      <c r="J21" s="613"/>
      <c r="K21" s="613"/>
      <c r="L21" s="613"/>
      <c r="M21" s="613"/>
      <c r="N21" s="613"/>
      <c r="O21" s="613"/>
      <c r="P21" s="613"/>
      <c r="Q21" s="614"/>
      <c r="R21" s="615">
        <v>746</v>
      </c>
      <c r="S21" s="629"/>
      <c r="T21" s="629"/>
      <c r="U21" s="629"/>
      <c r="V21" s="629"/>
      <c r="W21" s="629"/>
      <c r="X21" s="629"/>
      <c r="Y21" s="630"/>
      <c r="Z21" s="639">
        <v>0</v>
      </c>
      <c r="AA21" s="639"/>
      <c r="AB21" s="639"/>
      <c r="AC21" s="639"/>
      <c r="AD21" s="640">
        <v>746</v>
      </c>
      <c r="AE21" s="640"/>
      <c r="AF21" s="640"/>
      <c r="AG21" s="640"/>
      <c r="AH21" s="640"/>
      <c r="AI21" s="640"/>
      <c r="AJ21" s="640"/>
      <c r="AK21" s="640"/>
      <c r="AL21" s="618">
        <v>0</v>
      </c>
      <c r="AM21" s="631"/>
      <c r="AN21" s="631"/>
      <c r="AO21" s="641"/>
      <c r="AP21" s="675" t="s">
        <v>366</v>
      </c>
      <c r="AQ21" s="678"/>
      <c r="AR21" s="678"/>
      <c r="AS21" s="678"/>
      <c r="AT21" s="678"/>
      <c r="AU21" s="678"/>
      <c r="AV21" s="678"/>
      <c r="AW21" s="678"/>
      <c r="AX21" s="678"/>
      <c r="AY21" s="678"/>
      <c r="AZ21" s="678"/>
      <c r="BA21" s="678"/>
      <c r="BB21" s="678"/>
      <c r="BC21" s="678"/>
      <c r="BD21" s="678"/>
      <c r="BE21" s="678"/>
      <c r="BF21" s="677"/>
      <c r="BG21" s="615">
        <v>5466</v>
      </c>
      <c r="BH21" s="629"/>
      <c r="BI21" s="629"/>
      <c r="BJ21" s="629"/>
      <c r="BK21" s="629"/>
      <c r="BL21" s="629"/>
      <c r="BM21" s="629"/>
      <c r="BN21" s="630"/>
      <c r="BO21" s="639">
        <v>0.5</v>
      </c>
      <c r="BP21" s="639"/>
      <c r="BQ21" s="639"/>
      <c r="BR21" s="639"/>
      <c r="BS21" s="640" t="s">
        <v>200</v>
      </c>
      <c r="BT21" s="640"/>
      <c r="BU21" s="640"/>
      <c r="BV21" s="640"/>
      <c r="BW21" s="640"/>
      <c r="BX21" s="640"/>
      <c r="BY21" s="640"/>
      <c r="BZ21" s="640"/>
      <c r="CA21" s="640"/>
      <c r="CB21" s="674"/>
      <c r="CD21" s="590"/>
      <c r="CE21" s="591"/>
      <c r="CF21" s="591"/>
      <c r="CG21" s="591"/>
      <c r="CH21" s="591"/>
      <c r="CI21" s="591"/>
      <c r="CJ21" s="591"/>
      <c r="CK21" s="591"/>
      <c r="CL21" s="591"/>
      <c r="CM21" s="591"/>
      <c r="CN21" s="591"/>
      <c r="CO21" s="591"/>
      <c r="CP21" s="591"/>
      <c r="CQ21" s="592"/>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2"/>
    </row>
    <row r="22" spans="2:133" ht="11.25" customHeight="1" x14ac:dyDescent="0.15">
      <c r="B22" s="662" t="s">
        <v>148</v>
      </c>
      <c r="C22" s="663"/>
      <c r="D22" s="663"/>
      <c r="E22" s="663"/>
      <c r="F22" s="663"/>
      <c r="G22" s="663"/>
      <c r="H22" s="663"/>
      <c r="I22" s="663"/>
      <c r="J22" s="663"/>
      <c r="K22" s="663"/>
      <c r="L22" s="663"/>
      <c r="M22" s="663"/>
      <c r="N22" s="663"/>
      <c r="O22" s="663"/>
      <c r="P22" s="663"/>
      <c r="Q22" s="664"/>
      <c r="R22" s="615">
        <v>17417</v>
      </c>
      <c r="S22" s="629"/>
      <c r="T22" s="629"/>
      <c r="U22" s="629"/>
      <c r="V22" s="629"/>
      <c r="W22" s="629"/>
      <c r="X22" s="629"/>
      <c r="Y22" s="630"/>
      <c r="Z22" s="639">
        <v>0.2</v>
      </c>
      <c r="AA22" s="639"/>
      <c r="AB22" s="639"/>
      <c r="AC22" s="639"/>
      <c r="AD22" s="640">
        <v>17417</v>
      </c>
      <c r="AE22" s="640"/>
      <c r="AF22" s="640"/>
      <c r="AG22" s="640"/>
      <c r="AH22" s="640"/>
      <c r="AI22" s="640"/>
      <c r="AJ22" s="640"/>
      <c r="AK22" s="640"/>
      <c r="AL22" s="618">
        <v>0.30000001192092896</v>
      </c>
      <c r="AM22" s="631"/>
      <c r="AN22" s="631"/>
      <c r="AO22" s="641"/>
      <c r="AP22" s="675" t="s">
        <v>369</v>
      </c>
      <c r="AQ22" s="678"/>
      <c r="AR22" s="678"/>
      <c r="AS22" s="678"/>
      <c r="AT22" s="678"/>
      <c r="AU22" s="678"/>
      <c r="AV22" s="678"/>
      <c r="AW22" s="678"/>
      <c r="AX22" s="678"/>
      <c r="AY22" s="678"/>
      <c r="AZ22" s="678"/>
      <c r="BA22" s="678"/>
      <c r="BB22" s="678"/>
      <c r="BC22" s="678"/>
      <c r="BD22" s="678"/>
      <c r="BE22" s="678"/>
      <c r="BF22" s="677"/>
      <c r="BG22" s="615" t="s">
        <v>200</v>
      </c>
      <c r="BH22" s="629"/>
      <c r="BI22" s="629"/>
      <c r="BJ22" s="629"/>
      <c r="BK22" s="629"/>
      <c r="BL22" s="629"/>
      <c r="BM22" s="629"/>
      <c r="BN22" s="630"/>
      <c r="BO22" s="639" t="s">
        <v>200</v>
      </c>
      <c r="BP22" s="639"/>
      <c r="BQ22" s="639"/>
      <c r="BR22" s="639"/>
      <c r="BS22" s="640" t="s">
        <v>200</v>
      </c>
      <c r="BT22" s="640"/>
      <c r="BU22" s="640"/>
      <c r="BV22" s="640"/>
      <c r="BW22" s="640"/>
      <c r="BX22" s="640"/>
      <c r="BY22" s="640"/>
      <c r="BZ22" s="640"/>
      <c r="CA22" s="640"/>
      <c r="CB22" s="674"/>
      <c r="CD22" s="525" t="s">
        <v>370</v>
      </c>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68"/>
    </row>
    <row r="23" spans="2:133" ht="11.25" customHeight="1" x14ac:dyDescent="0.15">
      <c r="B23" s="612" t="s">
        <v>338</v>
      </c>
      <c r="C23" s="613"/>
      <c r="D23" s="613"/>
      <c r="E23" s="613"/>
      <c r="F23" s="613"/>
      <c r="G23" s="613"/>
      <c r="H23" s="613"/>
      <c r="I23" s="613"/>
      <c r="J23" s="613"/>
      <c r="K23" s="613"/>
      <c r="L23" s="613"/>
      <c r="M23" s="613"/>
      <c r="N23" s="613"/>
      <c r="O23" s="613"/>
      <c r="P23" s="613"/>
      <c r="Q23" s="614"/>
      <c r="R23" s="615">
        <v>4625992</v>
      </c>
      <c r="S23" s="629"/>
      <c r="T23" s="629"/>
      <c r="U23" s="629"/>
      <c r="V23" s="629"/>
      <c r="W23" s="629"/>
      <c r="X23" s="629"/>
      <c r="Y23" s="630"/>
      <c r="Z23" s="639">
        <v>40.1</v>
      </c>
      <c r="AA23" s="639"/>
      <c r="AB23" s="639"/>
      <c r="AC23" s="639"/>
      <c r="AD23" s="640">
        <v>3933627</v>
      </c>
      <c r="AE23" s="640"/>
      <c r="AF23" s="640"/>
      <c r="AG23" s="640"/>
      <c r="AH23" s="640"/>
      <c r="AI23" s="640"/>
      <c r="AJ23" s="640"/>
      <c r="AK23" s="640"/>
      <c r="AL23" s="618">
        <v>71</v>
      </c>
      <c r="AM23" s="631"/>
      <c r="AN23" s="631"/>
      <c r="AO23" s="641"/>
      <c r="AP23" s="675" t="s">
        <v>60</v>
      </c>
      <c r="AQ23" s="678"/>
      <c r="AR23" s="678"/>
      <c r="AS23" s="678"/>
      <c r="AT23" s="678"/>
      <c r="AU23" s="678"/>
      <c r="AV23" s="678"/>
      <c r="AW23" s="678"/>
      <c r="AX23" s="678"/>
      <c r="AY23" s="678"/>
      <c r="AZ23" s="678"/>
      <c r="BA23" s="678"/>
      <c r="BB23" s="678"/>
      <c r="BC23" s="678"/>
      <c r="BD23" s="678"/>
      <c r="BE23" s="678"/>
      <c r="BF23" s="677"/>
      <c r="BG23" s="615" t="s">
        <v>200</v>
      </c>
      <c r="BH23" s="629"/>
      <c r="BI23" s="629"/>
      <c r="BJ23" s="629"/>
      <c r="BK23" s="629"/>
      <c r="BL23" s="629"/>
      <c r="BM23" s="629"/>
      <c r="BN23" s="630"/>
      <c r="BO23" s="639" t="s">
        <v>200</v>
      </c>
      <c r="BP23" s="639"/>
      <c r="BQ23" s="639"/>
      <c r="BR23" s="639"/>
      <c r="BS23" s="640" t="s">
        <v>200</v>
      </c>
      <c r="BT23" s="640"/>
      <c r="BU23" s="640"/>
      <c r="BV23" s="640"/>
      <c r="BW23" s="640"/>
      <c r="BX23" s="640"/>
      <c r="BY23" s="640"/>
      <c r="BZ23" s="640"/>
      <c r="CA23" s="640"/>
      <c r="CB23" s="674"/>
      <c r="CD23" s="525" t="s">
        <v>312</v>
      </c>
      <c r="CE23" s="526"/>
      <c r="CF23" s="526"/>
      <c r="CG23" s="526"/>
      <c r="CH23" s="526"/>
      <c r="CI23" s="526"/>
      <c r="CJ23" s="526"/>
      <c r="CK23" s="526"/>
      <c r="CL23" s="526"/>
      <c r="CM23" s="526"/>
      <c r="CN23" s="526"/>
      <c r="CO23" s="526"/>
      <c r="CP23" s="526"/>
      <c r="CQ23" s="568"/>
      <c r="CR23" s="525" t="s">
        <v>281</v>
      </c>
      <c r="CS23" s="526"/>
      <c r="CT23" s="526"/>
      <c r="CU23" s="526"/>
      <c r="CV23" s="526"/>
      <c r="CW23" s="526"/>
      <c r="CX23" s="526"/>
      <c r="CY23" s="568"/>
      <c r="CZ23" s="525" t="s">
        <v>372</v>
      </c>
      <c r="DA23" s="526"/>
      <c r="DB23" s="526"/>
      <c r="DC23" s="568"/>
      <c r="DD23" s="525" t="s">
        <v>293</v>
      </c>
      <c r="DE23" s="526"/>
      <c r="DF23" s="526"/>
      <c r="DG23" s="526"/>
      <c r="DH23" s="526"/>
      <c r="DI23" s="526"/>
      <c r="DJ23" s="526"/>
      <c r="DK23" s="568"/>
      <c r="DL23" s="679" t="s">
        <v>374</v>
      </c>
      <c r="DM23" s="680"/>
      <c r="DN23" s="680"/>
      <c r="DO23" s="680"/>
      <c r="DP23" s="680"/>
      <c r="DQ23" s="680"/>
      <c r="DR23" s="680"/>
      <c r="DS23" s="680"/>
      <c r="DT23" s="680"/>
      <c r="DU23" s="680"/>
      <c r="DV23" s="681"/>
      <c r="DW23" s="525" t="s">
        <v>375</v>
      </c>
      <c r="DX23" s="526"/>
      <c r="DY23" s="526"/>
      <c r="DZ23" s="526"/>
      <c r="EA23" s="526"/>
      <c r="EB23" s="526"/>
      <c r="EC23" s="568"/>
    </row>
    <row r="24" spans="2:133" ht="11.25" customHeight="1" x14ac:dyDescent="0.15">
      <c r="B24" s="612" t="s">
        <v>290</v>
      </c>
      <c r="C24" s="613"/>
      <c r="D24" s="613"/>
      <c r="E24" s="613"/>
      <c r="F24" s="613"/>
      <c r="G24" s="613"/>
      <c r="H24" s="613"/>
      <c r="I24" s="613"/>
      <c r="J24" s="613"/>
      <c r="K24" s="613"/>
      <c r="L24" s="613"/>
      <c r="M24" s="613"/>
      <c r="N24" s="613"/>
      <c r="O24" s="613"/>
      <c r="P24" s="613"/>
      <c r="Q24" s="614"/>
      <c r="R24" s="615">
        <v>3933627</v>
      </c>
      <c r="S24" s="629"/>
      <c r="T24" s="629"/>
      <c r="U24" s="629"/>
      <c r="V24" s="629"/>
      <c r="W24" s="629"/>
      <c r="X24" s="629"/>
      <c r="Y24" s="630"/>
      <c r="Z24" s="639">
        <v>34.1</v>
      </c>
      <c r="AA24" s="639"/>
      <c r="AB24" s="639"/>
      <c r="AC24" s="639"/>
      <c r="AD24" s="640">
        <v>3933627</v>
      </c>
      <c r="AE24" s="640"/>
      <c r="AF24" s="640"/>
      <c r="AG24" s="640"/>
      <c r="AH24" s="640"/>
      <c r="AI24" s="640"/>
      <c r="AJ24" s="640"/>
      <c r="AK24" s="640"/>
      <c r="AL24" s="618">
        <v>71</v>
      </c>
      <c r="AM24" s="631"/>
      <c r="AN24" s="631"/>
      <c r="AO24" s="641"/>
      <c r="AP24" s="675" t="s">
        <v>376</v>
      </c>
      <c r="AQ24" s="678"/>
      <c r="AR24" s="678"/>
      <c r="AS24" s="678"/>
      <c r="AT24" s="678"/>
      <c r="AU24" s="678"/>
      <c r="AV24" s="678"/>
      <c r="AW24" s="678"/>
      <c r="AX24" s="678"/>
      <c r="AY24" s="678"/>
      <c r="AZ24" s="678"/>
      <c r="BA24" s="678"/>
      <c r="BB24" s="678"/>
      <c r="BC24" s="678"/>
      <c r="BD24" s="678"/>
      <c r="BE24" s="678"/>
      <c r="BF24" s="677"/>
      <c r="BG24" s="615" t="s">
        <v>200</v>
      </c>
      <c r="BH24" s="629"/>
      <c r="BI24" s="629"/>
      <c r="BJ24" s="629"/>
      <c r="BK24" s="629"/>
      <c r="BL24" s="629"/>
      <c r="BM24" s="629"/>
      <c r="BN24" s="630"/>
      <c r="BO24" s="639" t="s">
        <v>200</v>
      </c>
      <c r="BP24" s="639"/>
      <c r="BQ24" s="639"/>
      <c r="BR24" s="639"/>
      <c r="BS24" s="640" t="s">
        <v>200</v>
      </c>
      <c r="BT24" s="640"/>
      <c r="BU24" s="640"/>
      <c r="BV24" s="640"/>
      <c r="BW24" s="640"/>
      <c r="BX24" s="640"/>
      <c r="BY24" s="640"/>
      <c r="BZ24" s="640"/>
      <c r="CA24" s="640"/>
      <c r="CB24" s="674"/>
      <c r="CD24" s="659" t="s">
        <v>377</v>
      </c>
      <c r="CE24" s="660"/>
      <c r="CF24" s="660"/>
      <c r="CG24" s="660"/>
      <c r="CH24" s="660"/>
      <c r="CI24" s="660"/>
      <c r="CJ24" s="660"/>
      <c r="CK24" s="660"/>
      <c r="CL24" s="660"/>
      <c r="CM24" s="660"/>
      <c r="CN24" s="660"/>
      <c r="CO24" s="660"/>
      <c r="CP24" s="660"/>
      <c r="CQ24" s="661"/>
      <c r="CR24" s="656">
        <v>5022269</v>
      </c>
      <c r="CS24" s="657"/>
      <c r="CT24" s="657"/>
      <c r="CU24" s="657"/>
      <c r="CV24" s="657"/>
      <c r="CW24" s="657"/>
      <c r="CX24" s="657"/>
      <c r="CY24" s="682"/>
      <c r="CZ24" s="683">
        <v>45</v>
      </c>
      <c r="DA24" s="666"/>
      <c r="DB24" s="666"/>
      <c r="DC24" s="684"/>
      <c r="DD24" s="685">
        <v>3667121</v>
      </c>
      <c r="DE24" s="657"/>
      <c r="DF24" s="657"/>
      <c r="DG24" s="657"/>
      <c r="DH24" s="657"/>
      <c r="DI24" s="657"/>
      <c r="DJ24" s="657"/>
      <c r="DK24" s="682"/>
      <c r="DL24" s="685">
        <v>3530021</v>
      </c>
      <c r="DM24" s="657"/>
      <c r="DN24" s="657"/>
      <c r="DO24" s="657"/>
      <c r="DP24" s="657"/>
      <c r="DQ24" s="657"/>
      <c r="DR24" s="657"/>
      <c r="DS24" s="657"/>
      <c r="DT24" s="657"/>
      <c r="DU24" s="657"/>
      <c r="DV24" s="682"/>
      <c r="DW24" s="683">
        <v>62</v>
      </c>
      <c r="DX24" s="666"/>
      <c r="DY24" s="666"/>
      <c r="DZ24" s="666"/>
      <c r="EA24" s="666"/>
      <c r="EB24" s="666"/>
      <c r="EC24" s="686"/>
    </row>
    <row r="25" spans="2:133" ht="11.25" customHeight="1" x14ac:dyDescent="0.15">
      <c r="B25" s="612" t="s">
        <v>287</v>
      </c>
      <c r="C25" s="613"/>
      <c r="D25" s="613"/>
      <c r="E25" s="613"/>
      <c r="F25" s="613"/>
      <c r="G25" s="613"/>
      <c r="H25" s="613"/>
      <c r="I25" s="613"/>
      <c r="J25" s="613"/>
      <c r="K25" s="613"/>
      <c r="L25" s="613"/>
      <c r="M25" s="613"/>
      <c r="N25" s="613"/>
      <c r="O25" s="613"/>
      <c r="P25" s="613"/>
      <c r="Q25" s="614"/>
      <c r="R25" s="615">
        <v>692365</v>
      </c>
      <c r="S25" s="629"/>
      <c r="T25" s="629"/>
      <c r="U25" s="629"/>
      <c r="V25" s="629"/>
      <c r="W25" s="629"/>
      <c r="X25" s="629"/>
      <c r="Y25" s="630"/>
      <c r="Z25" s="639">
        <v>6</v>
      </c>
      <c r="AA25" s="639"/>
      <c r="AB25" s="639"/>
      <c r="AC25" s="639"/>
      <c r="AD25" s="640" t="s">
        <v>200</v>
      </c>
      <c r="AE25" s="640"/>
      <c r="AF25" s="640"/>
      <c r="AG25" s="640"/>
      <c r="AH25" s="640"/>
      <c r="AI25" s="640"/>
      <c r="AJ25" s="640"/>
      <c r="AK25" s="640"/>
      <c r="AL25" s="618" t="s">
        <v>200</v>
      </c>
      <c r="AM25" s="631"/>
      <c r="AN25" s="631"/>
      <c r="AO25" s="641"/>
      <c r="AP25" s="675" t="s">
        <v>266</v>
      </c>
      <c r="AQ25" s="678"/>
      <c r="AR25" s="678"/>
      <c r="AS25" s="678"/>
      <c r="AT25" s="678"/>
      <c r="AU25" s="678"/>
      <c r="AV25" s="678"/>
      <c r="AW25" s="678"/>
      <c r="AX25" s="678"/>
      <c r="AY25" s="678"/>
      <c r="AZ25" s="678"/>
      <c r="BA25" s="678"/>
      <c r="BB25" s="678"/>
      <c r="BC25" s="678"/>
      <c r="BD25" s="678"/>
      <c r="BE25" s="678"/>
      <c r="BF25" s="677"/>
      <c r="BG25" s="615" t="s">
        <v>200</v>
      </c>
      <c r="BH25" s="629"/>
      <c r="BI25" s="629"/>
      <c r="BJ25" s="629"/>
      <c r="BK25" s="629"/>
      <c r="BL25" s="629"/>
      <c r="BM25" s="629"/>
      <c r="BN25" s="630"/>
      <c r="BO25" s="639" t="s">
        <v>200</v>
      </c>
      <c r="BP25" s="639"/>
      <c r="BQ25" s="639"/>
      <c r="BR25" s="639"/>
      <c r="BS25" s="640" t="s">
        <v>200</v>
      </c>
      <c r="BT25" s="640"/>
      <c r="BU25" s="640"/>
      <c r="BV25" s="640"/>
      <c r="BW25" s="640"/>
      <c r="BX25" s="640"/>
      <c r="BY25" s="640"/>
      <c r="BZ25" s="640"/>
      <c r="CA25" s="640"/>
      <c r="CB25" s="674"/>
      <c r="CD25" s="612" t="s">
        <v>198</v>
      </c>
      <c r="CE25" s="613"/>
      <c r="CF25" s="613"/>
      <c r="CG25" s="613"/>
      <c r="CH25" s="613"/>
      <c r="CI25" s="613"/>
      <c r="CJ25" s="613"/>
      <c r="CK25" s="613"/>
      <c r="CL25" s="613"/>
      <c r="CM25" s="613"/>
      <c r="CN25" s="613"/>
      <c r="CO25" s="613"/>
      <c r="CP25" s="613"/>
      <c r="CQ25" s="614"/>
      <c r="CR25" s="615">
        <v>1875889</v>
      </c>
      <c r="CS25" s="616"/>
      <c r="CT25" s="616"/>
      <c r="CU25" s="616"/>
      <c r="CV25" s="616"/>
      <c r="CW25" s="616"/>
      <c r="CX25" s="616"/>
      <c r="CY25" s="617"/>
      <c r="CZ25" s="618">
        <v>16.8</v>
      </c>
      <c r="DA25" s="619"/>
      <c r="DB25" s="619"/>
      <c r="DC25" s="620"/>
      <c r="DD25" s="621">
        <v>1737084</v>
      </c>
      <c r="DE25" s="616"/>
      <c r="DF25" s="616"/>
      <c r="DG25" s="616"/>
      <c r="DH25" s="616"/>
      <c r="DI25" s="616"/>
      <c r="DJ25" s="616"/>
      <c r="DK25" s="617"/>
      <c r="DL25" s="621">
        <v>1599984</v>
      </c>
      <c r="DM25" s="616"/>
      <c r="DN25" s="616"/>
      <c r="DO25" s="616"/>
      <c r="DP25" s="616"/>
      <c r="DQ25" s="616"/>
      <c r="DR25" s="616"/>
      <c r="DS25" s="616"/>
      <c r="DT25" s="616"/>
      <c r="DU25" s="616"/>
      <c r="DV25" s="617"/>
      <c r="DW25" s="618">
        <v>28.1</v>
      </c>
      <c r="DX25" s="619"/>
      <c r="DY25" s="619"/>
      <c r="DZ25" s="619"/>
      <c r="EA25" s="619"/>
      <c r="EB25" s="619"/>
      <c r="EC25" s="652"/>
    </row>
    <row r="26" spans="2:133" ht="11.25" customHeight="1" x14ac:dyDescent="0.15">
      <c r="B26" s="612" t="s">
        <v>380</v>
      </c>
      <c r="C26" s="613"/>
      <c r="D26" s="613"/>
      <c r="E26" s="613"/>
      <c r="F26" s="613"/>
      <c r="G26" s="613"/>
      <c r="H26" s="613"/>
      <c r="I26" s="613"/>
      <c r="J26" s="613"/>
      <c r="K26" s="613"/>
      <c r="L26" s="613"/>
      <c r="M26" s="613"/>
      <c r="N26" s="613"/>
      <c r="O26" s="613"/>
      <c r="P26" s="613"/>
      <c r="Q26" s="614"/>
      <c r="R26" s="615" t="s">
        <v>200</v>
      </c>
      <c r="S26" s="629"/>
      <c r="T26" s="629"/>
      <c r="U26" s="629"/>
      <c r="V26" s="629"/>
      <c r="W26" s="629"/>
      <c r="X26" s="629"/>
      <c r="Y26" s="630"/>
      <c r="Z26" s="639" t="s">
        <v>200</v>
      </c>
      <c r="AA26" s="639"/>
      <c r="AB26" s="639"/>
      <c r="AC26" s="639"/>
      <c r="AD26" s="640" t="s">
        <v>200</v>
      </c>
      <c r="AE26" s="640"/>
      <c r="AF26" s="640"/>
      <c r="AG26" s="640"/>
      <c r="AH26" s="640"/>
      <c r="AI26" s="640"/>
      <c r="AJ26" s="640"/>
      <c r="AK26" s="640"/>
      <c r="AL26" s="618" t="s">
        <v>200</v>
      </c>
      <c r="AM26" s="631"/>
      <c r="AN26" s="631"/>
      <c r="AO26" s="641"/>
      <c r="AP26" s="675" t="s">
        <v>382</v>
      </c>
      <c r="AQ26" s="676"/>
      <c r="AR26" s="676"/>
      <c r="AS26" s="676"/>
      <c r="AT26" s="676"/>
      <c r="AU26" s="676"/>
      <c r="AV26" s="676"/>
      <c r="AW26" s="676"/>
      <c r="AX26" s="676"/>
      <c r="AY26" s="676"/>
      <c r="AZ26" s="676"/>
      <c r="BA26" s="676"/>
      <c r="BB26" s="676"/>
      <c r="BC26" s="676"/>
      <c r="BD26" s="676"/>
      <c r="BE26" s="676"/>
      <c r="BF26" s="677"/>
      <c r="BG26" s="615" t="s">
        <v>200</v>
      </c>
      <c r="BH26" s="629"/>
      <c r="BI26" s="629"/>
      <c r="BJ26" s="629"/>
      <c r="BK26" s="629"/>
      <c r="BL26" s="629"/>
      <c r="BM26" s="629"/>
      <c r="BN26" s="630"/>
      <c r="BO26" s="639" t="s">
        <v>200</v>
      </c>
      <c r="BP26" s="639"/>
      <c r="BQ26" s="639"/>
      <c r="BR26" s="639"/>
      <c r="BS26" s="640" t="s">
        <v>200</v>
      </c>
      <c r="BT26" s="640"/>
      <c r="BU26" s="640"/>
      <c r="BV26" s="640"/>
      <c r="BW26" s="640"/>
      <c r="BX26" s="640"/>
      <c r="BY26" s="640"/>
      <c r="BZ26" s="640"/>
      <c r="CA26" s="640"/>
      <c r="CB26" s="674"/>
      <c r="CD26" s="612" t="s">
        <v>115</v>
      </c>
      <c r="CE26" s="613"/>
      <c r="CF26" s="613"/>
      <c r="CG26" s="613"/>
      <c r="CH26" s="613"/>
      <c r="CI26" s="613"/>
      <c r="CJ26" s="613"/>
      <c r="CK26" s="613"/>
      <c r="CL26" s="613"/>
      <c r="CM26" s="613"/>
      <c r="CN26" s="613"/>
      <c r="CO26" s="613"/>
      <c r="CP26" s="613"/>
      <c r="CQ26" s="614"/>
      <c r="CR26" s="615">
        <v>1181469</v>
      </c>
      <c r="CS26" s="629"/>
      <c r="CT26" s="629"/>
      <c r="CU26" s="629"/>
      <c r="CV26" s="629"/>
      <c r="CW26" s="629"/>
      <c r="CX26" s="629"/>
      <c r="CY26" s="630"/>
      <c r="CZ26" s="618">
        <v>10.6</v>
      </c>
      <c r="DA26" s="619"/>
      <c r="DB26" s="619"/>
      <c r="DC26" s="620"/>
      <c r="DD26" s="621">
        <v>1095639</v>
      </c>
      <c r="DE26" s="629"/>
      <c r="DF26" s="629"/>
      <c r="DG26" s="629"/>
      <c r="DH26" s="629"/>
      <c r="DI26" s="629"/>
      <c r="DJ26" s="629"/>
      <c r="DK26" s="630"/>
      <c r="DL26" s="621" t="s">
        <v>200</v>
      </c>
      <c r="DM26" s="629"/>
      <c r="DN26" s="629"/>
      <c r="DO26" s="629"/>
      <c r="DP26" s="629"/>
      <c r="DQ26" s="629"/>
      <c r="DR26" s="629"/>
      <c r="DS26" s="629"/>
      <c r="DT26" s="629"/>
      <c r="DU26" s="629"/>
      <c r="DV26" s="630"/>
      <c r="DW26" s="618" t="s">
        <v>200</v>
      </c>
      <c r="DX26" s="619"/>
      <c r="DY26" s="619"/>
      <c r="DZ26" s="619"/>
      <c r="EA26" s="619"/>
      <c r="EB26" s="619"/>
      <c r="EC26" s="652"/>
    </row>
    <row r="27" spans="2:133" ht="11.25" customHeight="1" x14ac:dyDescent="0.15">
      <c r="B27" s="612" t="s">
        <v>88</v>
      </c>
      <c r="C27" s="613"/>
      <c r="D27" s="613"/>
      <c r="E27" s="613"/>
      <c r="F27" s="613"/>
      <c r="G27" s="613"/>
      <c r="H27" s="613"/>
      <c r="I27" s="613"/>
      <c r="J27" s="613"/>
      <c r="K27" s="613"/>
      <c r="L27" s="613"/>
      <c r="M27" s="613"/>
      <c r="N27" s="613"/>
      <c r="O27" s="613"/>
      <c r="P27" s="613"/>
      <c r="Q27" s="614"/>
      <c r="R27" s="615">
        <v>6208773</v>
      </c>
      <c r="S27" s="629"/>
      <c r="T27" s="629"/>
      <c r="U27" s="629"/>
      <c r="V27" s="629"/>
      <c r="W27" s="629"/>
      <c r="X27" s="629"/>
      <c r="Y27" s="630"/>
      <c r="Z27" s="639">
        <v>53.8</v>
      </c>
      <c r="AA27" s="639"/>
      <c r="AB27" s="639"/>
      <c r="AC27" s="639"/>
      <c r="AD27" s="640">
        <v>5516408</v>
      </c>
      <c r="AE27" s="640"/>
      <c r="AF27" s="640"/>
      <c r="AG27" s="640"/>
      <c r="AH27" s="640"/>
      <c r="AI27" s="640"/>
      <c r="AJ27" s="640"/>
      <c r="AK27" s="640"/>
      <c r="AL27" s="618">
        <v>99.5</v>
      </c>
      <c r="AM27" s="631"/>
      <c r="AN27" s="631"/>
      <c r="AO27" s="641"/>
      <c r="AP27" s="612" t="s">
        <v>383</v>
      </c>
      <c r="AQ27" s="613"/>
      <c r="AR27" s="613"/>
      <c r="AS27" s="613"/>
      <c r="AT27" s="613"/>
      <c r="AU27" s="613"/>
      <c r="AV27" s="613"/>
      <c r="AW27" s="613"/>
      <c r="AX27" s="613"/>
      <c r="AY27" s="613"/>
      <c r="AZ27" s="613"/>
      <c r="BA27" s="613"/>
      <c r="BB27" s="613"/>
      <c r="BC27" s="613"/>
      <c r="BD27" s="613"/>
      <c r="BE27" s="613"/>
      <c r="BF27" s="614"/>
      <c r="BG27" s="615">
        <v>1115426</v>
      </c>
      <c r="BH27" s="629"/>
      <c r="BI27" s="629"/>
      <c r="BJ27" s="629"/>
      <c r="BK27" s="629"/>
      <c r="BL27" s="629"/>
      <c r="BM27" s="629"/>
      <c r="BN27" s="630"/>
      <c r="BO27" s="639">
        <v>100</v>
      </c>
      <c r="BP27" s="639"/>
      <c r="BQ27" s="639"/>
      <c r="BR27" s="639"/>
      <c r="BS27" s="640">
        <v>10290</v>
      </c>
      <c r="BT27" s="640"/>
      <c r="BU27" s="640"/>
      <c r="BV27" s="640"/>
      <c r="BW27" s="640"/>
      <c r="BX27" s="640"/>
      <c r="BY27" s="640"/>
      <c r="BZ27" s="640"/>
      <c r="CA27" s="640"/>
      <c r="CB27" s="674"/>
      <c r="CD27" s="612" t="s">
        <v>222</v>
      </c>
      <c r="CE27" s="613"/>
      <c r="CF27" s="613"/>
      <c r="CG27" s="613"/>
      <c r="CH27" s="613"/>
      <c r="CI27" s="613"/>
      <c r="CJ27" s="613"/>
      <c r="CK27" s="613"/>
      <c r="CL27" s="613"/>
      <c r="CM27" s="613"/>
      <c r="CN27" s="613"/>
      <c r="CO27" s="613"/>
      <c r="CP27" s="613"/>
      <c r="CQ27" s="614"/>
      <c r="CR27" s="615">
        <v>1521681</v>
      </c>
      <c r="CS27" s="616"/>
      <c r="CT27" s="616"/>
      <c r="CU27" s="616"/>
      <c r="CV27" s="616"/>
      <c r="CW27" s="616"/>
      <c r="CX27" s="616"/>
      <c r="CY27" s="617"/>
      <c r="CZ27" s="618">
        <v>13.6</v>
      </c>
      <c r="DA27" s="619"/>
      <c r="DB27" s="619"/>
      <c r="DC27" s="620"/>
      <c r="DD27" s="621">
        <v>344134</v>
      </c>
      <c r="DE27" s="616"/>
      <c r="DF27" s="616"/>
      <c r="DG27" s="616"/>
      <c r="DH27" s="616"/>
      <c r="DI27" s="616"/>
      <c r="DJ27" s="616"/>
      <c r="DK27" s="617"/>
      <c r="DL27" s="621">
        <v>344134</v>
      </c>
      <c r="DM27" s="616"/>
      <c r="DN27" s="616"/>
      <c r="DO27" s="616"/>
      <c r="DP27" s="616"/>
      <c r="DQ27" s="616"/>
      <c r="DR27" s="616"/>
      <c r="DS27" s="616"/>
      <c r="DT27" s="616"/>
      <c r="DU27" s="616"/>
      <c r="DV27" s="617"/>
      <c r="DW27" s="618">
        <v>6</v>
      </c>
      <c r="DX27" s="619"/>
      <c r="DY27" s="619"/>
      <c r="DZ27" s="619"/>
      <c r="EA27" s="619"/>
      <c r="EB27" s="619"/>
      <c r="EC27" s="652"/>
    </row>
    <row r="28" spans="2:133" ht="11.25" customHeight="1" x14ac:dyDescent="0.15">
      <c r="B28" s="612" t="s">
        <v>385</v>
      </c>
      <c r="C28" s="613"/>
      <c r="D28" s="613"/>
      <c r="E28" s="613"/>
      <c r="F28" s="613"/>
      <c r="G28" s="613"/>
      <c r="H28" s="613"/>
      <c r="I28" s="613"/>
      <c r="J28" s="613"/>
      <c r="K28" s="613"/>
      <c r="L28" s="613"/>
      <c r="M28" s="613"/>
      <c r="N28" s="613"/>
      <c r="O28" s="613"/>
      <c r="P28" s="613"/>
      <c r="Q28" s="614"/>
      <c r="R28" s="615">
        <v>1028</v>
      </c>
      <c r="S28" s="629"/>
      <c r="T28" s="629"/>
      <c r="U28" s="629"/>
      <c r="V28" s="629"/>
      <c r="W28" s="629"/>
      <c r="X28" s="629"/>
      <c r="Y28" s="630"/>
      <c r="Z28" s="639">
        <v>0</v>
      </c>
      <c r="AA28" s="639"/>
      <c r="AB28" s="639"/>
      <c r="AC28" s="639"/>
      <c r="AD28" s="640">
        <v>1028</v>
      </c>
      <c r="AE28" s="640"/>
      <c r="AF28" s="640"/>
      <c r="AG28" s="640"/>
      <c r="AH28" s="640"/>
      <c r="AI28" s="640"/>
      <c r="AJ28" s="640"/>
      <c r="AK28" s="640"/>
      <c r="AL28" s="618">
        <v>0</v>
      </c>
      <c r="AM28" s="631"/>
      <c r="AN28" s="631"/>
      <c r="AO28" s="641"/>
      <c r="AP28" s="612"/>
      <c r="AQ28" s="613"/>
      <c r="AR28" s="613"/>
      <c r="AS28" s="613"/>
      <c r="AT28" s="613"/>
      <c r="AU28" s="613"/>
      <c r="AV28" s="613"/>
      <c r="AW28" s="613"/>
      <c r="AX28" s="613"/>
      <c r="AY28" s="613"/>
      <c r="AZ28" s="613"/>
      <c r="BA28" s="613"/>
      <c r="BB28" s="613"/>
      <c r="BC28" s="613"/>
      <c r="BD28" s="613"/>
      <c r="BE28" s="613"/>
      <c r="BF28" s="614"/>
      <c r="BG28" s="615"/>
      <c r="BH28" s="629"/>
      <c r="BI28" s="629"/>
      <c r="BJ28" s="629"/>
      <c r="BK28" s="629"/>
      <c r="BL28" s="629"/>
      <c r="BM28" s="629"/>
      <c r="BN28" s="630"/>
      <c r="BO28" s="639"/>
      <c r="BP28" s="639"/>
      <c r="BQ28" s="639"/>
      <c r="BR28" s="639"/>
      <c r="BS28" s="621"/>
      <c r="BT28" s="629"/>
      <c r="BU28" s="629"/>
      <c r="BV28" s="629"/>
      <c r="BW28" s="629"/>
      <c r="BX28" s="629"/>
      <c r="BY28" s="629"/>
      <c r="BZ28" s="629"/>
      <c r="CA28" s="629"/>
      <c r="CB28" s="651"/>
      <c r="CD28" s="612" t="s">
        <v>378</v>
      </c>
      <c r="CE28" s="613"/>
      <c r="CF28" s="613"/>
      <c r="CG28" s="613"/>
      <c r="CH28" s="613"/>
      <c r="CI28" s="613"/>
      <c r="CJ28" s="613"/>
      <c r="CK28" s="613"/>
      <c r="CL28" s="613"/>
      <c r="CM28" s="613"/>
      <c r="CN28" s="613"/>
      <c r="CO28" s="613"/>
      <c r="CP28" s="613"/>
      <c r="CQ28" s="614"/>
      <c r="CR28" s="615">
        <v>1624699</v>
      </c>
      <c r="CS28" s="629"/>
      <c r="CT28" s="629"/>
      <c r="CU28" s="629"/>
      <c r="CV28" s="629"/>
      <c r="CW28" s="629"/>
      <c r="CX28" s="629"/>
      <c r="CY28" s="630"/>
      <c r="CZ28" s="618">
        <v>14.6</v>
      </c>
      <c r="DA28" s="619"/>
      <c r="DB28" s="619"/>
      <c r="DC28" s="620"/>
      <c r="DD28" s="621">
        <v>1585903</v>
      </c>
      <c r="DE28" s="629"/>
      <c r="DF28" s="629"/>
      <c r="DG28" s="629"/>
      <c r="DH28" s="629"/>
      <c r="DI28" s="629"/>
      <c r="DJ28" s="629"/>
      <c r="DK28" s="630"/>
      <c r="DL28" s="621">
        <v>1585903</v>
      </c>
      <c r="DM28" s="629"/>
      <c r="DN28" s="629"/>
      <c r="DO28" s="629"/>
      <c r="DP28" s="629"/>
      <c r="DQ28" s="629"/>
      <c r="DR28" s="629"/>
      <c r="DS28" s="629"/>
      <c r="DT28" s="629"/>
      <c r="DU28" s="629"/>
      <c r="DV28" s="630"/>
      <c r="DW28" s="618">
        <v>27.8</v>
      </c>
      <c r="DX28" s="619"/>
      <c r="DY28" s="619"/>
      <c r="DZ28" s="619"/>
      <c r="EA28" s="619"/>
      <c r="EB28" s="619"/>
      <c r="EC28" s="652"/>
    </row>
    <row r="29" spans="2:133" ht="11.25" customHeight="1" x14ac:dyDescent="0.15">
      <c r="B29" s="612" t="s">
        <v>157</v>
      </c>
      <c r="C29" s="613"/>
      <c r="D29" s="613"/>
      <c r="E29" s="613"/>
      <c r="F29" s="613"/>
      <c r="G29" s="613"/>
      <c r="H29" s="613"/>
      <c r="I29" s="613"/>
      <c r="J29" s="613"/>
      <c r="K29" s="613"/>
      <c r="L29" s="613"/>
      <c r="M29" s="613"/>
      <c r="N29" s="613"/>
      <c r="O29" s="613"/>
      <c r="P29" s="613"/>
      <c r="Q29" s="614"/>
      <c r="R29" s="615">
        <v>37412</v>
      </c>
      <c r="S29" s="629"/>
      <c r="T29" s="629"/>
      <c r="U29" s="629"/>
      <c r="V29" s="629"/>
      <c r="W29" s="629"/>
      <c r="X29" s="629"/>
      <c r="Y29" s="630"/>
      <c r="Z29" s="639">
        <v>0.3</v>
      </c>
      <c r="AA29" s="639"/>
      <c r="AB29" s="639"/>
      <c r="AC29" s="639"/>
      <c r="AD29" s="640" t="s">
        <v>200</v>
      </c>
      <c r="AE29" s="640"/>
      <c r="AF29" s="640"/>
      <c r="AG29" s="640"/>
      <c r="AH29" s="640"/>
      <c r="AI29" s="640"/>
      <c r="AJ29" s="640"/>
      <c r="AK29" s="640"/>
      <c r="AL29" s="618" t="s">
        <v>200</v>
      </c>
      <c r="AM29" s="631"/>
      <c r="AN29" s="631"/>
      <c r="AO29" s="641"/>
      <c r="AP29" s="590"/>
      <c r="AQ29" s="591"/>
      <c r="AR29" s="591"/>
      <c r="AS29" s="591"/>
      <c r="AT29" s="591"/>
      <c r="AU29" s="591"/>
      <c r="AV29" s="591"/>
      <c r="AW29" s="591"/>
      <c r="AX29" s="591"/>
      <c r="AY29" s="591"/>
      <c r="AZ29" s="591"/>
      <c r="BA29" s="591"/>
      <c r="BB29" s="591"/>
      <c r="BC29" s="591"/>
      <c r="BD29" s="591"/>
      <c r="BE29" s="591"/>
      <c r="BF29" s="592"/>
      <c r="BG29" s="615"/>
      <c r="BH29" s="629"/>
      <c r="BI29" s="629"/>
      <c r="BJ29" s="629"/>
      <c r="BK29" s="629"/>
      <c r="BL29" s="629"/>
      <c r="BM29" s="629"/>
      <c r="BN29" s="630"/>
      <c r="BO29" s="639"/>
      <c r="BP29" s="639"/>
      <c r="BQ29" s="639"/>
      <c r="BR29" s="639"/>
      <c r="BS29" s="640"/>
      <c r="BT29" s="640"/>
      <c r="BU29" s="640"/>
      <c r="BV29" s="640"/>
      <c r="BW29" s="640"/>
      <c r="BX29" s="640"/>
      <c r="BY29" s="640"/>
      <c r="BZ29" s="640"/>
      <c r="CA29" s="640"/>
      <c r="CB29" s="674"/>
      <c r="CD29" s="390" t="s">
        <v>177</v>
      </c>
      <c r="CE29" s="392"/>
      <c r="CF29" s="612" t="s">
        <v>26</v>
      </c>
      <c r="CG29" s="613"/>
      <c r="CH29" s="613"/>
      <c r="CI29" s="613"/>
      <c r="CJ29" s="613"/>
      <c r="CK29" s="613"/>
      <c r="CL29" s="613"/>
      <c r="CM29" s="613"/>
      <c r="CN29" s="613"/>
      <c r="CO29" s="613"/>
      <c r="CP29" s="613"/>
      <c r="CQ29" s="614"/>
      <c r="CR29" s="615">
        <v>1624681</v>
      </c>
      <c r="CS29" s="616"/>
      <c r="CT29" s="616"/>
      <c r="CU29" s="616"/>
      <c r="CV29" s="616"/>
      <c r="CW29" s="616"/>
      <c r="CX29" s="616"/>
      <c r="CY29" s="617"/>
      <c r="CZ29" s="618">
        <v>14.6</v>
      </c>
      <c r="DA29" s="619"/>
      <c r="DB29" s="619"/>
      <c r="DC29" s="620"/>
      <c r="DD29" s="621">
        <v>1585885</v>
      </c>
      <c r="DE29" s="616"/>
      <c r="DF29" s="616"/>
      <c r="DG29" s="616"/>
      <c r="DH29" s="616"/>
      <c r="DI29" s="616"/>
      <c r="DJ29" s="616"/>
      <c r="DK29" s="617"/>
      <c r="DL29" s="621">
        <v>1585885</v>
      </c>
      <c r="DM29" s="616"/>
      <c r="DN29" s="616"/>
      <c r="DO29" s="616"/>
      <c r="DP29" s="616"/>
      <c r="DQ29" s="616"/>
      <c r="DR29" s="616"/>
      <c r="DS29" s="616"/>
      <c r="DT29" s="616"/>
      <c r="DU29" s="616"/>
      <c r="DV29" s="617"/>
      <c r="DW29" s="618">
        <v>27.8</v>
      </c>
      <c r="DX29" s="619"/>
      <c r="DY29" s="619"/>
      <c r="DZ29" s="619"/>
      <c r="EA29" s="619"/>
      <c r="EB29" s="619"/>
      <c r="EC29" s="652"/>
    </row>
    <row r="30" spans="2:133" ht="11.25" customHeight="1" x14ac:dyDescent="0.15">
      <c r="B30" s="612" t="s">
        <v>310</v>
      </c>
      <c r="C30" s="613"/>
      <c r="D30" s="613"/>
      <c r="E30" s="613"/>
      <c r="F30" s="613"/>
      <c r="G30" s="613"/>
      <c r="H30" s="613"/>
      <c r="I30" s="613"/>
      <c r="J30" s="613"/>
      <c r="K30" s="613"/>
      <c r="L30" s="613"/>
      <c r="M30" s="613"/>
      <c r="N30" s="613"/>
      <c r="O30" s="613"/>
      <c r="P30" s="613"/>
      <c r="Q30" s="614"/>
      <c r="R30" s="615">
        <v>117460</v>
      </c>
      <c r="S30" s="629"/>
      <c r="T30" s="629"/>
      <c r="U30" s="629"/>
      <c r="V30" s="629"/>
      <c r="W30" s="629"/>
      <c r="X30" s="629"/>
      <c r="Y30" s="630"/>
      <c r="Z30" s="639">
        <v>1</v>
      </c>
      <c r="AA30" s="639"/>
      <c r="AB30" s="639"/>
      <c r="AC30" s="639"/>
      <c r="AD30" s="640">
        <v>21470</v>
      </c>
      <c r="AE30" s="640"/>
      <c r="AF30" s="640"/>
      <c r="AG30" s="640"/>
      <c r="AH30" s="640"/>
      <c r="AI30" s="640"/>
      <c r="AJ30" s="640"/>
      <c r="AK30" s="640"/>
      <c r="AL30" s="618">
        <v>0.4</v>
      </c>
      <c r="AM30" s="631"/>
      <c r="AN30" s="631"/>
      <c r="AO30" s="641"/>
      <c r="AP30" s="525" t="s">
        <v>312</v>
      </c>
      <c r="AQ30" s="526"/>
      <c r="AR30" s="526"/>
      <c r="AS30" s="526"/>
      <c r="AT30" s="526"/>
      <c r="AU30" s="526"/>
      <c r="AV30" s="526"/>
      <c r="AW30" s="526"/>
      <c r="AX30" s="526"/>
      <c r="AY30" s="526"/>
      <c r="AZ30" s="526"/>
      <c r="BA30" s="526"/>
      <c r="BB30" s="526"/>
      <c r="BC30" s="526"/>
      <c r="BD30" s="526"/>
      <c r="BE30" s="526"/>
      <c r="BF30" s="568"/>
      <c r="BG30" s="525" t="s">
        <v>387</v>
      </c>
      <c r="BH30" s="672"/>
      <c r="BI30" s="672"/>
      <c r="BJ30" s="672"/>
      <c r="BK30" s="672"/>
      <c r="BL30" s="672"/>
      <c r="BM30" s="672"/>
      <c r="BN30" s="672"/>
      <c r="BO30" s="672"/>
      <c r="BP30" s="672"/>
      <c r="BQ30" s="673"/>
      <c r="BR30" s="525" t="s">
        <v>388</v>
      </c>
      <c r="BS30" s="672"/>
      <c r="BT30" s="672"/>
      <c r="BU30" s="672"/>
      <c r="BV30" s="672"/>
      <c r="BW30" s="672"/>
      <c r="BX30" s="672"/>
      <c r="BY30" s="672"/>
      <c r="BZ30" s="672"/>
      <c r="CA30" s="672"/>
      <c r="CB30" s="673"/>
      <c r="CD30" s="393"/>
      <c r="CE30" s="395"/>
      <c r="CF30" s="612" t="s">
        <v>389</v>
      </c>
      <c r="CG30" s="613"/>
      <c r="CH30" s="613"/>
      <c r="CI30" s="613"/>
      <c r="CJ30" s="613"/>
      <c r="CK30" s="613"/>
      <c r="CL30" s="613"/>
      <c r="CM30" s="613"/>
      <c r="CN30" s="613"/>
      <c r="CO30" s="613"/>
      <c r="CP30" s="613"/>
      <c r="CQ30" s="614"/>
      <c r="CR30" s="615">
        <v>1565048</v>
      </c>
      <c r="CS30" s="629"/>
      <c r="CT30" s="629"/>
      <c r="CU30" s="629"/>
      <c r="CV30" s="629"/>
      <c r="CW30" s="629"/>
      <c r="CX30" s="629"/>
      <c r="CY30" s="630"/>
      <c r="CZ30" s="618">
        <v>14</v>
      </c>
      <c r="DA30" s="619"/>
      <c r="DB30" s="619"/>
      <c r="DC30" s="620"/>
      <c r="DD30" s="621">
        <v>1526252</v>
      </c>
      <c r="DE30" s="629"/>
      <c r="DF30" s="629"/>
      <c r="DG30" s="629"/>
      <c r="DH30" s="629"/>
      <c r="DI30" s="629"/>
      <c r="DJ30" s="629"/>
      <c r="DK30" s="630"/>
      <c r="DL30" s="621">
        <v>1526252</v>
      </c>
      <c r="DM30" s="629"/>
      <c r="DN30" s="629"/>
      <c r="DO30" s="629"/>
      <c r="DP30" s="629"/>
      <c r="DQ30" s="629"/>
      <c r="DR30" s="629"/>
      <c r="DS30" s="629"/>
      <c r="DT30" s="629"/>
      <c r="DU30" s="629"/>
      <c r="DV30" s="630"/>
      <c r="DW30" s="618">
        <v>26.8</v>
      </c>
      <c r="DX30" s="619"/>
      <c r="DY30" s="619"/>
      <c r="DZ30" s="619"/>
      <c r="EA30" s="619"/>
      <c r="EB30" s="619"/>
      <c r="EC30" s="652"/>
    </row>
    <row r="31" spans="2:133" ht="11.25" customHeight="1" x14ac:dyDescent="0.15">
      <c r="B31" s="612" t="s">
        <v>22</v>
      </c>
      <c r="C31" s="613"/>
      <c r="D31" s="613"/>
      <c r="E31" s="613"/>
      <c r="F31" s="613"/>
      <c r="G31" s="613"/>
      <c r="H31" s="613"/>
      <c r="I31" s="613"/>
      <c r="J31" s="613"/>
      <c r="K31" s="613"/>
      <c r="L31" s="613"/>
      <c r="M31" s="613"/>
      <c r="N31" s="613"/>
      <c r="O31" s="613"/>
      <c r="P31" s="613"/>
      <c r="Q31" s="614"/>
      <c r="R31" s="615">
        <v>8099</v>
      </c>
      <c r="S31" s="629"/>
      <c r="T31" s="629"/>
      <c r="U31" s="629"/>
      <c r="V31" s="629"/>
      <c r="W31" s="629"/>
      <c r="X31" s="629"/>
      <c r="Y31" s="630"/>
      <c r="Z31" s="639">
        <v>0.1</v>
      </c>
      <c r="AA31" s="639"/>
      <c r="AB31" s="639"/>
      <c r="AC31" s="639"/>
      <c r="AD31" s="640" t="s">
        <v>200</v>
      </c>
      <c r="AE31" s="640"/>
      <c r="AF31" s="640"/>
      <c r="AG31" s="640"/>
      <c r="AH31" s="640"/>
      <c r="AI31" s="640"/>
      <c r="AJ31" s="640"/>
      <c r="AK31" s="640"/>
      <c r="AL31" s="618" t="s">
        <v>200</v>
      </c>
      <c r="AM31" s="631"/>
      <c r="AN31" s="631"/>
      <c r="AO31" s="641"/>
      <c r="AP31" s="382" t="s">
        <v>8</v>
      </c>
      <c r="AQ31" s="383"/>
      <c r="AR31" s="383"/>
      <c r="AS31" s="383"/>
      <c r="AT31" s="608" t="s">
        <v>390</v>
      </c>
      <c r="AU31" s="46"/>
      <c r="AV31" s="46"/>
      <c r="AW31" s="46"/>
      <c r="AX31" s="659" t="s">
        <v>267</v>
      </c>
      <c r="AY31" s="660"/>
      <c r="AZ31" s="660"/>
      <c r="BA31" s="660"/>
      <c r="BB31" s="660"/>
      <c r="BC31" s="660"/>
      <c r="BD31" s="660"/>
      <c r="BE31" s="660"/>
      <c r="BF31" s="661"/>
      <c r="BG31" s="671">
        <v>98.8</v>
      </c>
      <c r="BH31" s="667"/>
      <c r="BI31" s="667"/>
      <c r="BJ31" s="667"/>
      <c r="BK31" s="667"/>
      <c r="BL31" s="667"/>
      <c r="BM31" s="666">
        <v>95.2</v>
      </c>
      <c r="BN31" s="667"/>
      <c r="BO31" s="667"/>
      <c r="BP31" s="667"/>
      <c r="BQ31" s="668"/>
      <c r="BR31" s="671">
        <v>97.6</v>
      </c>
      <c r="BS31" s="667"/>
      <c r="BT31" s="667"/>
      <c r="BU31" s="667"/>
      <c r="BV31" s="667"/>
      <c r="BW31" s="667"/>
      <c r="BX31" s="666">
        <v>94.5</v>
      </c>
      <c r="BY31" s="667"/>
      <c r="BZ31" s="667"/>
      <c r="CA31" s="667"/>
      <c r="CB31" s="668"/>
      <c r="CD31" s="393"/>
      <c r="CE31" s="395"/>
      <c r="CF31" s="612" t="s">
        <v>311</v>
      </c>
      <c r="CG31" s="613"/>
      <c r="CH31" s="613"/>
      <c r="CI31" s="613"/>
      <c r="CJ31" s="613"/>
      <c r="CK31" s="613"/>
      <c r="CL31" s="613"/>
      <c r="CM31" s="613"/>
      <c r="CN31" s="613"/>
      <c r="CO31" s="613"/>
      <c r="CP31" s="613"/>
      <c r="CQ31" s="614"/>
      <c r="CR31" s="615">
        <v>59633</v>
      </c>
      <c r="CS31" s="616"/>
      <c r="CT31" s="616"/>
      <c r="CU31" s="616"/>
      <c r="CV31" s="616"/>
      <c r="CW31" s="616"/>
      <c r="CX31" s="616"/>
      <c r="CY31" s="617"/>
      <c r="CZ31" s="618">
        <v>0.5</v>
      </c>
      <c r="DA31" s="619"/>
      <c r="DB31" s="619"/>
      <c r="DC31" s="620"/>
      <c r="DD31" s="621">
        <v>59633</v>
      </c>
      <c r="DE31" s="616"/>
      <c r="DF31" s="616"/>
      <c r="DG31" s="616"/>
      <c r="DH31" s="616"/>
      <c r="DI31" s="616"/>
      <c r="DJ31" s="616"/>
      <c r="DK31" s="617"/>
      <c r="DL31" s="621">
        <v>59633</v>
      </c>
      <c r="DM31" s="616"/>
      <c r="DN31" s="616"/>
      <c r="DO31" s="616"/>
      <c r="DP31" s="616"/>
      <c r="DQ31" s="616"/>
      <c r="DR31" s="616"/>
      <c r="DS31" s="616"/>
      <c r="DT31" s="616"/>
      <c r="DU31" s="616"/>
      <c r="DV31" s="617"/>
      <c r="DW31" s="618">
        <v>1</v>
      </c>
      <c r="DX31" s="619"/>
      <c r="DY31" s="619"/>
      <c r="DZ31" s="619"/>
      <c r="EA31" s="619"/>
      <c r="EB31" s="619"/>
      <c r="EC31" s="652"/>
    </row>
    <row r="32" spans="2:133" ht="11.25" customHeight="1" x14ac:dyDescent="0.15">
      <c r="B32" s="612" t="s">
        <v>339</v>
      </c>
      <c r="C32" s="613"/>
      <c r="D32" s="613"/>
      <c r="E32" s="613"/>
      <c r="F32" s="613"/>
      <c r="G32" s="613"/>
      <c r="H32" s="613"/>
      <c r="I32" s="613"/>
      <c r="J32" s="613"/>
      <c r="K32" s="613"/>
      <c r="L32" s="613"/>
      <c r="M32" s="613"/>
      <c r="N32" s="613"/>
      <c r="O32" s="613"/>
      <c r="P32" s="613"/>
      <c r="Q32" s="614"/>
      <c r="R32" s="615">
        <v>1680343</v>
      </c>
      <c r="S32" s="629"/>
      <c r="T32" s="629"/>
      <c r="U32" s="629"/>
      <c r="V32" s="629"/>
      <c r="W32" s="629"/>
      <c r="X32" s="629"/>
      <c r="Y32" s="630"/>
      <c r="Z32" s="639">
        <v>14.6</v>
      </c>
      <c r="AA32" s="639"/>
      <c r="AB32" s="639"/>
      <c r="AC32" s="639"/>
      <c r="AD32" s="640" t="s">
        <v>200</v>
      </c>
      <c r="AE32" s="640"/>
      <c r="AF32" s="640"/>
      <c r="AG32" s="640"/>
      <c r="AH32" s="640"/>
      <c r="AI32" s="640"/>
      <c r="AJ32" s="640"/>
      <c r="AK32" s="640"/>
      <c r="AL32" s="618" t="s">
        <v>200</v>
      </c>
      <c r="AM32" s="631"/>
      <c r="AN32" s="631"/>
      <c r="AO32" s="641"/>
      <c r="AP32" s="606"/>
      <c r="AQ32" s="607"/>
      <c r="AR32" s="607"/>
      <c r="AS32" s="607"/>
      <c r="AT32" s="609"/>
      <c r="AU32" s="39" t="s">
        <v>244</v>
      </c>
      <c r="AV32" s="39"/>
      <c r="AW32" s="39"/>
      <c r="AX32" s="612" t="s">
        <v>282</v>
      </c>
      <c r="AY32" s="613"/>
      <c r="AZ32" s="613"/>
      <c r="BA32" s="613"/>
      <c r="BB32" s="613"/>
      <c r="BC32" s="613"/>
      <c r="BD32" s="613"/>
      <c r="BE32" s="613"/>
      <c r="BF32" s="614"/>
      <c r="BG32" s="669">
        <v>99</v>
      </c>
      <c r="BH32" s="616"/>
      <c r="BI32" s="616"/>
      <c r="BJ32" s="616"/>
      <c r="BK32" s="616"/>
      <c r="BL32" s="616"/>
      <c r="BM32" s="631">
        <v>97.6</v>
      </c>
      <c r="BN32" s="670"/>
      <c r="BO32" s="670"/>
      <c r="BP32" s="670"/>
      <c r="BQ32" s="650"/>
      <c r="BR32" s="669">
        <v>98.3</v>
      </c>
      <c r="BS32" s="616"/>
      <c r="BT32" s="616"/>
      <c r="BU32" s="616"/>
      <c r="BV32" s="616"/>
      <c r="BW32" s="616"/>
      <c r="BX32" s="631">
        <v>97</v>
      </c>
      <c r="BY32" s="670"/>
      <c r="BZ32" s="670"/>
      <c r="CA32" s="670"/>
      <c r="CB32" s="650"/>
      <c r="CD32" s="396"/>
      <c r="CE32" s="398"/>
      <c r="CF32" s="612" t="s">
        <v>392</v>
      </c>
      <c r="CG32" s="613"/>
      <c r="CH32" s="613"/>
      <c r="CI32" s="613"/>
      <c r="CJ32" s="613"/>
      <c r="CK32" s="613"/>
      <c r="CL32" s="613"/>
      <c r="CM32" s="613"/>
      <c r="CN32" s="613"/>
      <c r="CO32" s="613"/>
      <c r="CP32" s="613"/>
      <c r="CQ32" s="614"/>
      <c r="CR32" s="615">
        <v>18</v>
      </c>
      <c r="CS32" s="629"/>
      <c r="CT32" s="629"/>
      <c r="CU32" s="629"/>
      <c r="CV32" s="629"/>
      <c r="CW32" s="629"/>
      <c r="CX32" s="629"/>
      <c r="CY32" s="630"/>
      <c r="CZ32" s="618">
        <v>0</v>
      </c>
      <c r="DA32" s="619"/>
      <c r="DB32" s="619"/>
      <c r="DC32" s="620"/>
      <c r="DD32" s="621">
        <v>18</v>
      </c>
      <c r="DE32" s="629"/>
      <c r="DF32" s="629"/>
      <c r="DG32" s="629"/>
      <c r="DH32" s="629"/>
      <c r="DI32" s="629"/>
      <c r="DJ32" s="629"/>
      <c r="DK32" s="630"/>
      <c r="DL32" s="621">
        <v>18</v>
      </c>
      <c r="DM32" s="629"/>
      <c r="DN32" s="629"/>
      <c r="DO32" s="629"/>
      <c r="DP32" s="629"/>
      <c r="DQ32" s="629"/>
      <c r="DR32" s="629"/>
      <c r="DS32" s="629"/>
      <c r="DT32" s="629"/>
      <c r="DU32" s="629"/>
      <c r="DV32" s="630"/>
      <c r="DW32" s="618">
        <v>0</v>
      </c>
      <c r="DX32" s="619"/>
      <c r="DY32" s="619"/>
      <c r="DZ32" s="619"/>
      <c r="EA32" s="619"/>
      <c r="EB32" s="619"/>
      <c r="EC32" s="652"/>
    </row>
    <row r="33" spans="2:133" ht="11.25" customHeight="1" x14ac:dyDescent="0.15">
      <c r="B33" s="662" t="s">
        <v>59</v>
      </c>
      <c r="C33" s="663"/>
      <c r="D33" s="663"/>
      <c r="E33" s="663"/>
      <c r="F33" s="663"/>
      <c r="G33" s="663"/>
      <c r="H33" s="663"/>
      <c r="I33" s="663"/>
      <c r="J33" s="663"/>
      <c r="K33" s="663"/>
      <c r="L33" s="663"/>
      <c r="M33" s="663"/>
      <c r="N33" s="663"/>
      <c r="O33" s="663"/>
      <c r="P33" s="663"/>
      <c r="Q33" s="664"/>
      <c r="R33" s="615" t="s">
        <v>200</v>
      </c>
      <c r="S33" s="629"/>
      <c r="T33" s="629"/>
      <c r="U33" s="629"/>
      <c r="V33" s="629"/>
      <c r="W33" s="629"/>
      <c r="X33" s="629"/>
      <c r="Y33" s="630"/>
      <c r="Z33" s="639" t="s">
        <v>200</v>
      </c>
      <c r="AA33" s="639"/>
      <c r="AB33" s="639"/>
      <c r="AC33" s="639"/>
      <c r="AD33" s="640" t="s">
        <v>200</v>
      </c>
      <c r="AE33" s="640"/>
      <c r="AF33" s="640"/>
      <c r="AG33" s="640"/>
      <c r="AH33" s="640"/>
      <c r="AI33" s="640"/>
      <c r="AJ33" s="640"/>
      <c r="AK33" s="640"/>
      <c r="AL33" s="618" t="s">
        <v>200</v>
      </c>
      <c r="AM33" s="631"/>
      <c r="AN33" s="631"/>
      <c r="AO33" s="641"/>
      <c r="AP33" s="385"/>
      <c r="AQ33" s="386"/>
      <c r="AR33" s="386"/>
      <c r="AS33" s="386"/>
      <c r="AT33" s="610"/>
      <c r="AU33" s="47"/>
      <c r="AV33" s="47"/>
      <c r="AW33" s="47"/>
      <c r="AX33" s="590" t="s">
        <v>161</v>
      </c>
      <c r="AY33" s="591"/>
      <c r="AZ33" s="591"/>
      <c r="BA33" s="591"/>
      <c r="BB33" s="591"/>
      <c r="BC33" s="591"/>
      <c r="BD33" s="591"/>
      <c r="BE33" s="591"/>
      <c r="BF33" s="592"/>
      <c r="BG33" s="665">
        <v>98.5</v>
      </c>
      <c r="BH33" s="594"/>
      <c r="BI33" s="594"/>
      <c r="BJ33" s="594"/>
      <c r="BK33" s="594"/>
      <c r="BL33" s="594"/>
      <c r="BM33" s="637">
        <v>92.5</v>
      </c>
      <c r="BN33" s="594"/>
      <c r="BO33" s="594"/>
      <c r="BP33" s="594"/>
      <c r="BQ33" s="645"/>
      <c r="BR33" s="665">
        <v>96.7</v>
      </c>
      <c r="BS33" s="594"/>
      <c r="BT33" s="594"/>
      <c r="BU33" s="594"/>
      <c r="BV33" s="594"/>
      <c r="BW33" s="594"/>
      <c r="BX33" s="637">
        <v>91.8</v>
      </c>
      <c r="BY33" s="594"/>
      <c r="BZ33" s="594"/>
      <c r="CA33" s="594"/>
      <c r="CB33" s="645"/>
      <c r="CD33" s="612" t="s">
        <v>393</v>
      </c>
      <c r="CE33" s="613"/>
      <c r="CF33" s="613"/>
      <c r="CG33" s="613"/>
      <c r="CH33" s="613"/>
      <c r="CI33" s="613"/>
      <c r="CJ33" s="613"/>
      <c r="CK33" s="613"/>
      <c r="CL33" s="613"/>
      <c r="CM33" s="613"/>
      <c r="CN33" s="613"/>
      <c r="CO33" s="613"/>
      <c r="CP33" s="613"/>
      <c r="CQ33" s="614"/>
      <c r="CR33" s="615">
        <v>3736936</v>
      </c>
      <c r="CS33" s="616"/>
      <c r="CT33" s="616"/>
      <c r="CU33" s="616"/>
      <c r="CV33" s="616"/>
      <c r="CW33" s="616"/>
      <c r="CX33" s="616"/>
      <c r="CY33" s="617"/>
      <c r="CZ33" s="618">
        <v>33.5</v>
      </c>
      <c r="DA33" s="619"/>
      <c r="DB33" s="619"/>
      <c r="DC33" s="620"/>
      <c r="DD33" s="621">
        <v>2783714</v>
      </c>
      <c r="DE33" s="616"/>
      <c r="DF33" s="616"/>
      <c r="DG33" s="616"/>
      <c r="DH33" s="616"/>
      <c r="DI33" s="616"/>
      <c r="DJ33" s="616"/>
      <c r="DK33" s="617"/>
      <c r="DL33" s="621">
        <v>1503811</v>
      </c>
      <c r="DM33" s="616"/>
      <c r="DN33" s="616"/>
      <c r="DO33" s="616"/>
      <c r="DP33" s="616"/>
      <c r="DQ33" s="616"/>
      <c r="DR33" s="616"/>
      <c r="DS33" s="616"/>
      <c r="DT33" s="616"/>
      <c r="DU33" s="616"/>
      <c r="DV33" s="617"/>
      <c r="DW33" s="618">
        <v>26.4</v>
      </c>
      <c r="DX33" s="619"/>
      <c r="DY33" s="619"/>
      <c r="DZ33" s="619"/>
      <c r="EA33" s="619"/>
      <c r="EB33" s="619"/>
      <c r="EC33" s="652"/>
    </row>
    <row r="34" spans="2:133" ht="11.25" customHeight="1" x14ac:dyDescent="0.15">
      <c r="B34" s="612" t="s">
        <v>397</v>
      </c>
      <c r="C34" s="613"/>
      <c r="D34" s="613"/>
      <c r="E34" s="613"/>
      <c r="F34" s="613"/>
      <c r="G34" s="613"/>
      <c r="H34" s="613"/>
      <c r="I34" s="613"/>
      <c r="J34" s="613"/>
      <c r="K34" s="613"/>
      <c r="L34" s="613"/>
      <c r="M34" s="613"/>
      <c r="N34" s="613"/>
      <c r="O34" s="613"/>
      <c r="P34" s="613"/>
      <c r="Q34" s="614"/>
      <c r="R34" s="615">
        <v>1294394</v>
      </c>
      <c r="S34" s="629"/>
      <c r="T34" s="629"/>
      <c r="U34" s="629"/>
      <c r="V34" s="629"/>
      <c r="W34" s="629"/>
      <c r="X34" s="629"/>
      <c r="Y34" s="630"/>
      <c r="Z34" s="639">
        <v>11.2</v>
      </c>
      <c r="AA34" s="639"/>
      <c r="AB34" s="639"/>
      <c r="AC34" s="639"/>
      <c r="AD34" s="640" t="s">
        <v>200</v>
      </c>
      <c r="AE34" s="640"/>
      <c r="AF34" s="640"/>
      <c r="AG34" s="640"/>
      <c r="AH34" s="640"/>
      <c r="AI34" s="640"/>
      <c r="AJ34" s="640"/>
      <c r="AK34" s="640"/>
      <c r="AL34" s="618" t="s">
        <v>200</v>
      </c>
      <c r="AM34" s="631"/>
      <c r="AN34" s="631"/>
      <c r="AO34" s="641"/>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612" t="s">
        <v>398</v>
      </c>
      <c r="CE34" s="613"/>
      <c r="CF34" s="613"/>
      <c r="CG34" s="613"/>
      <c r="CH34" s="613"/>
      <c r="CI34" s="613"/>
      <c r="CJ34" s="613"/>
      <c r="CK34" s="613"/>
      <c r="CL34" s="613"/>
      <c r="CM34" s="613"/>
      <c r="CN34" s="613"/>
      <c r="CO34" s="613"/>
      <c r="CP34" s="613"/>
      <c r="CQ34" s="614"/>
      <c r="CR34" s="615">
        <v>1297805</v>
      </c>
      <c r="CS34" s="629"/>
      <c r="CT34" s="629"/>
      <c r="CU34" s="629"/>
      <c r="CV34" s="629"/>
      <c r="CW34" s="629"/>
      <c r="CX34" s="629"/>
      <c r="CY34" s="630"/>
      <c r="CZ34" s="618">
        <v>11.6</v>
      </c>
      <c r="DA34" s="619"/>
      <c r="DB34" s="619"/>
      <c r="DC34" s="620"/>
      <c r="DD34" s="621">
        <v>872687</v>
      </c>
      <c r="DE34" s="629"/>
      <c r="DF34" s="629"/>
      <c r="DG34" s="629"/>
      <c r="DH34" s="629"/>
      <c r="DI34" s="629"/>
      <c r="DJ34" s="629"/>
      <c r="DK34" s="630"/>
      <c r="DL34" s="621">
        <v>392685</v>
      </c>
      <c r="DM34" s="629"/>
      <c r="DN34" s="629"/>
      <c r="DO34" s="629"/>
      <c r="DP34" s="629"/>
      <c r="DQ34" s="629"/>
      <c r="DR34" s="629"/>
      <c r="DS34" s="629"/>
      <c r="DT34" s="629"/>
      <c r="DU34" s="629"/>
      <c r="DV34" s="630"/>
      <c r="DW34" s="618">
        <v>6.9</v>
      </c>
      <c r="DX34" s="619"/>
      <c r="DY34" s="619"/>
      <c r="DZ34" s="619"/>
      <c r="EA34" s="619"/>
      <c r="EB34" s="619"/>
      <c r="EC34" s="652"/>
    </row>
    <row r="35" spans="2:133" ht="11.25" customHeight="1" x14ac:dyDescent="0.15">
      <c r="B35" s="612" t="s">
        <v>219</v>
      </c>
      <c r="C35" s="613"/>
      <c r="D35" s="613"/>
      <c r="E35" s="613"/>
      <c r="F35" s="613"/>
      <c r="G35" s="613"/>
      <c r="H35" s="613"/>
      <c r="I35" s="613"/>
      <c r="J35" s="613"/>
      <c r="K35" s="613"/>
      <c r="L35" s="613"/>
      <c r="M35" s="613"/>
      <c r="N35" s="613"/>
      <c r="O35" s="613"/>
      <c r="P35" s="613"/>
      <c r="Q35" s="614"/>
      <c r="R35" s="615">
        <v>76214</v>
      </c>
      <c r="S35" s="629"/>
      <c r="T35" s="629"/>
      <c r="U35" s="629"/>
      <c r="V35" s="629"/>
      <c r="W35" s="629"/>
      <c r="X35" s="629"/>
      <c r="Y35" s="630"/>
      <c r="Z35" s="639">
        <v>0.7</v>
      </c>
      <c r="AA35" s="639"/>
      <c r="AB35" s="639"/>
      <c r="AC35" s="639"/>
      <c r="AD35" s="640" t="s">
        <v>200</v>
      </c>
      <c r="AE35" s="640"/>
      <c r="AF35" s="640"/>
      <c r="AG35" s="640"/>
      <c r="AH35" s="640"/>
      <c r="AI35" s="640"/>
      <c r="AJ35" s="640"/>
      <c r="AK35" s="640"/>
      <c r="AL35" s="618" t="s">
        <v>200</v>
      </c>
      <c r="AM35" s="631"/>
      <c r="AN35" s="631"/>
      <c r="AO35" s="641"/>
      <c r="AP35" s="16"/>
      <c r="AQ35" s="525" t="s">
        <v>400</v>
      </c>
      <c r="AR35" s="526"/>
      <c r="AS35" s="526"/>
      <c r="AT35" s="526"/>
      <c r="AU35" s="526"/>
      <c r="AV35" s="526"/>
      <c r="AW35" s="526"/>
      <c r="AX35" s="526"/>
      <c r="AY35" s="526"/>
      <c r="AZ35" s="526"/>
      <c r="BA35" s="526"/>
      <c r="BB35" s="526"/>
      <c r="BC35" s="526"/>
      <c r="BD35" s="526"/>
      <c r="BE35" s="526"/>
      <c r="BF35" s="568"/>
      <c r="BG35" s="525" t="s">
        <v>207</v>
      </c>
      <c r="BH35" s="526"/>
      <c r="BI35" s="526"/>
      <c r="BJ35" s="526"/>
      <c r="BK35" s="526"/>
      <c r="BL35" s="526"/>
      <c r="BM35" s="526"/>
      <c r="BN35" s="526"/>
      <c r="BO35" s="526"/>
      <c r="BP35" s="526"/>
      <c r="BQ35" s="526"/>
      <c r="BR35" s="526"/>
      <c r="BS35" s="526"/>
      <c r="BT35" s="526"/>
      <c r="BU35" s="526"/>
      <c r="BV35" s="526"/>
      <c r="BW35" s="526"/>
      <c r="BX35" s="526"/>
      <c r="BY35" s="526"/>
      <c r="BZ35" s="526"/>
      <c r="CA35" s="526"/>
      <c r="CB35" s="568"/>
      <c r="CD35" s="612" t="s">
        <v>401</v>
      </c>
      <c r="CE35" s="613"/>
      <c r="CF35" s="613"/>
      <c r="CG35" s="613"/>
      <c r="CH35" s="613"/>
      <c r="CI35" s="613"/>
      <c r="CJ35" s="613"/>
      <c r="CK35" s="613"/>
      <c r="CL35" s="613"/>
      <c r="CM35" s="613"/>
      <c r="CN35" s="613"/>
      <c r="CO35" s="613"/>
      <c r="CP35" s="613"/>
      <c r="CQ35" s="614"/>
      <c r="CR35" s="615">
        <v>59871</v>
      </c>
      <c r="CS35" s="616"/>
      <c r="CT35" s="616"/>
      <c r="CU35" s="616"/>
      <c r="CV35" s="616"/>
      <c r="CW35" s="616"/>
      <c r="CX35" s="616"/>
      <c r="CY35" s="617"/>
      <c r="CZ35" s="618">
        <v>0.5</v>
      </c>
      <c r="DA35" s="619"/>
      <c r="DB35" s="619"/>
      <c r="DC35" s="620"/>
      <c r="DD35" s="621">
        <v>48315</v>
      </c>
      <c r="DE35" s="616"/>
      <c r="DF35" s="616"/>
      <c r="DG35" s="616"/>
      <c r="DH35" s="616"/>
      <c r="DI35" s="616"/>
      <c r="DJ35" s="616"/>
      <c r="DK35" s="617"/>
      <c r="DL35" s="621">
        <v>38459</v>
      </c>
      <c r="DM35" s="616"/>
      <c r="DN35" s="616"/>
      <c r="DO35" s="616"/>
      <c r="DP35" s="616"/>
      <c r="DQ35" s="616"/>
      <c r="DR35" s="616"/>
      <c r="DS35" s="616"/>
      <c r="DT35" s="616"/>
      <c r="DU35" s="616"/>
      <c r="DV35" s="617"/>
      <c r="DW35" s="618">
        <v>0.7</v>
      </c>
      <c r="DX35" s="619"/>
      <c r="DY35" s="619"/>
      <c r="DZ35" s="619"/>
      <c r="EA35" s="619"/>
      <c r="EB35" s="619"/>
      <c r="EC35" s="652"/>
    </row>
    <row r="36" spans="2:133" ht="11.25" customHeight="1" x14ac:dyDescent="0.15">
      <c r="B36" s="612" t="s">
        <v>147</v>
      </c>
      <c r="C36" s="613"/>
      <c r="D36" s="613"/>
      <c r="E36" s="613"/>
      <c r="F36" s="613"/>
      <c r="G36" s="613"/>
      <c r="H36" s="613"/>
      <c r="I36" s="613"/>
      <c r="J36" s="613"/>
      <c r="K36" s="613"/>
      <c r="L36" s="613"/>
      <c r="M36" s="613"/>
      <c r="N36" s="613"/>
      <c r="O36" s="613"/>
      <c r="P36" s="613"/>
      <c r="Q36" s="614"/>
      <c r="R36" s="615">
        <v>206724</v>
      </c>
      <c r="S36" s="629"/>
      <c r="T36" s="629"/>
      <c r="U36" s="629"/>
      <c r="V36" s="629"/>
      <c r="W36" s="629"/>
      <c r="X36" s="629"/>
      <c r="Y36" s="630"/>
      <c r="Z36" s="639">
        <v>1.8</v>
      </c>
      <c r="AA36" s="639"/>
      <c r="AB36" s="639"/>
      <c r="AC36" s="639"/>
      <c r="AD36" s="640" t="s">
        <v>200</v>
      </c>
      <c r="AE36" s="640"/>
      <c r="AF36" s="640"/>
      <c r="AG36" s="640"/>
      <c r="AH36" s="640"/>
      <c r="AI36" s="640"/>
      <c r="AJ36" s="640"/>
      <c r="AK36" s="640"/>
      <c r="AL36" s="618" t="s">
        <v>200</v>
      </c>
      <c r="AM36" s="631"/>
      <c r="AN36" s="631"/>
      <c r="AO36" s="641"/>
      <c r="AP36" s="16"/>
      <c r="AQ36" s="653" t="s">
        <v>383</v>
      </c>
      <c r="AR36" s="654"/>
      <c r="AS36" s="654"/>
      <c r="AT36" s="654"/>
      <c r="AU36" s="654"/>
      <c r="AV36" s="654"/>
      <c r="AW36" s="654"/>
      <c r="AX36" s="654"/>
      <c r="AY36" s="655"/>
      <c r="AZ36" s="656">
        <v>985779</v>
      </c>
      <c r="BA36" s="657"/>
      <c r="BB36" s="657"/>
      <c r="BC36" s="657"/>
      <c r="BD36" s="657"/>
      <c r="BE36" s="657"/>
      <c r="BF36" s="658"/>
      <c r="BG36" s="659" t="s">
        <v>404</v>
      </c>
      <c r="BH36" s="660"/>
      <c r="BI36" s="660"/>
      <c r="BJ36" s="660"/>
      <c r="BK36" s="660"/>
      <c r="BL36" s="660"/>
      <c r="BM36" s="660"/>
      <c r="BN36" s="660"/>
      <c r="BO36" s="660"/>
      <c r="BP36" s="660"/>
      <c r="BQ36" s="660"/>
      <c r="BR36" s="660"/>
      <c r="BS36" s="660"/>
      <c r="BT36" s="660"/>
      <c r="BU36" s="661"/>
      <c r="BV36" s="656">
        <v>40851</v>
      </c>
      <c r="BW36" s="657"/>
      <c r="BX36" s="657"/>
      <c r="BY36" s="657"/>
      <c r="BZ36" s="657"/>
      <c r="CA36" s="657"/>
      <c r="CB36" s="658"/>
      <c r="CD36" s="612" t="s">
        <v>33</v>
      </c>
      <c r="CE36" s="613"/>
      <c r="CF36" s="613"/>
      <c r="CG36" s="613"/>
      <c r="CH36" s="613"/>
      <c r="CI36" s="613"/>
      <c r="CJ36" s="613"/>
      <c r="CK36" s="613"/>
      <c r="CL36" s="613"/>
      <c r="CM36" s="613"/>
      <c r="CN36" s="613"/>
      <c r="CO36" s="613"/>
      <c r="CP36" s="613"/>
      <c r="CQ36" s="614"/>
      <c r="CR36" s="615">
        <v>878115</v>
      </c>
      <c r="CS36" s="629"/>
      <c r="CT36" s="629"/>
      <c r="CU36" s="629"/>
      <c r="CV36" s="629"/>
      <c r="CW36" s="629"/>
      <c r="CX36" s="629"/>
      <c r="CY36" s="630"/>
      <c r="CZ36" s="618">
        <v>7.9</v>
      </c>
      <c r="DA36" s="619"/>
      <c r="DB36" s="619"/>
      <c r="DC36" s="620"/>
      <c r="DD36" s="621">
        <v>807599</v>
      </c>
      <c r="DE36" s="629"/>
      <c r="DF36" s="629"/>
      <c r="DG36" s="629"/>
      <c r="DH36" s="629"/>
      <c r="DI36" s="629"/>
      <c r="DJ36" s="629"/>
      <c r="DK36" s="630"/>
      <c r="DL36" s="621">
        <v>358708</v>
      </c>
      <c r="DM36" s="629"/>
      <c r="DN36" s="629"/>
      <c r="DO36" s="629"/>
      <c r="DP36" s="629"/>
      <c r="DQ36" s="629"/>
      <c r="DR36" s="629"/>
      <c r="DS36" s="629"/>
      <c r="DT36" s="629"/>
      <c r="DU36" s="629"/>
      <c r="DV36" s="630"/>
      <c r="DW36" s="618">
        <v>6.3</v>
      </c>
      <c r="DX36" s="619"/>
      <c r="DY36" s="619"/>
      <c r="DZ36" s="619"/>
      <c r="EA36" s="619"/>
      <c r="EB36" s="619"/>
      <c r="EC36" s="652"/>
    </row>
    <row r="37" spans="2:133" ht="11.25" customHeight="1" x14ac:dyDescent="0.15">
      <c r="B37" s="612" t="s">
        <v>405</v>
      </c>
      <c r="C37" s="613"/>
      <c r="D37" s="613"/>
      <c r="E37" s="613"/>
      <c r="F37" s="613"/>
      <c r="G37" s="613"/>
      <c r="H37" s="613"/>
      <c r="I37" s="613"/>
      <c r="J37" s="613"/>
      <c r="K37" s="613"/>
      <c r="L37" s="613"/>
      <c r="M37" s="613"/>
      <c r="N37" s="613"/>
      <c r="O37" s="613"/>
      <c r="P37" s="613"/>
      <c r="Q37" s="614"/>
      <c r="R37" s="615">
        <v>7800</v>
      </c>
      <c r="S37" s="629"/>
      <c r="T37" s="629"/>
      <c r="U37" s="629"/>
      <c r="V37" s="629"/>
      <c r="W37" s="629"/>
      <c r="X37" s="629"/>
      <c r="Y37" s="630"/>
      <c r="Z37" s="639">
        <v>0.1</v>
      </c>
      <c r="AA37" s="639"/>
      <c r="AB37" s="639"/>
      <c r="AC37" s="639"/>
      <c r="AD37" s="640" t="s">
        <v>200</v>
      </c>
      <c r="AE37" s="640"/>
      <c r="AF37" s="640"/>
      <c r="AG37" s="640"/>
      <c r="AH37" s="640"/>
      <c r="AI37" s="640"/>
      <c r="AJ37" s="640"/>
      <c r="AK37" s="640"/>
      <c r="AL37" s="618" t="s">
        <v>200</v>
      </c>
      <c r="AM37" s="631"/>
      <c r="AN37" s="631"/>
      <c r="AO37" s="641"/>
      <c r="AQ37" s="647" t="s">
        <v>304</v>
      </c>
      <c r="AR37" s="648"/>
      <c r="AS37" s="648"/>
      <c r="AT37" s="648"/>
      <c r="AU37" s="648"/>
      <c r="AV37" s="648"/>
      <c r="AW37" s="648"/>
      <c r="AX37" s="648"/>
      <c r="AY37" s="649"/>
      <c r="AZ37" s="615">
        <v>40080</v>
      </c>
      <c r="BA37" s="629"/>
      <c r="BB37" s="629"/>
      <c r="BC37" s="629"/>
      <c r="BD37" s="616"/>
      <c r="BE37" s="616"/>
      <c r="BF37" s="650"/>
      <c r="BG37" s="612" t="s">
        <v>407</v>
      </c>
      <c r="BH37" s="613"/>
      <c r="BI37" s="613"/>
      <c r="BJ37" s="613"/>
      <c r="BK37" s="613"/>
      <c r="BL37" s="613"/>
      <c r="BM37" s="613"/>
      <c r="BN37" s="613"/>
      <c r="BO37" s="613"/>
      <c r="BP37" s="613"/>
      <c r="BQ37" s="613"/>
      <c r="BR37" s="613"/>
      <c r="BS37" s="613"/>
      <c r="BT37" s="613"/>
      <c r="BU37" s="614"/>
      <c r="BV37" s="615">
        <v>-9062</v>
      </c>
      <c r="BW37" s="629"/>
      <c r="BX37" s="629"/>
      <c r="BY37" s="629"/>
      <c r="BZ37" s="629"/>
      <c r="CA37" s="629"/>
      <c r="CB37" s="651"/>
      <c r="CD37" s="612" t="s">
        <v>160</v>
      </c>
      <c r="CE37" s="613"/>
      <c r="CF37" s="613"/>
      <c r="CG37" s="613"/>
      <c r="CH37" s="613"/>
      <c r="CI37" s="613"/>
      <c r="CJ37" s="613"/>
      <c r="CK37" s="613"/>
      <c r="CL37" s="613"/>
      <c r="CM37" s="613"/>
      <c r="CN37" s="613"/>
      <c r="CO37" s="613"/>
      <c r="CP37" s="613"/>
      <c r="CQ37" s="614"/>
      <c r="CR37" s="615">
        <v>159428</v>
      </c>
      <c r="CS37" s="616"/>
      <c r="CT37" s="616"/>
      <c r="CU37" s="616"/>
      <c r="CV37" s="616"/>
      <c r="CW37" s="616"/>
      <c r="CX37" s="616"/>
      <c r="CY37" s="617"/>
      <c r="CZ37" s="618">
        <v>1.4</v>
      </c>
      <c r="DA37" s="619"/>
      <c r="DB37" s="619"/>
      <c r="DC37" s="620"/>
      <c r="DD37" s="621">
        <v>159428</v>
      </c>
      <c r="DE37" s="616"/>
      <c r="DF37" s="616"/>
      <c r="DG37" s="616"/>
      <c r="DH37" s="616"/>
      <c r="DI37" s="616"/>
      <c r="DJ37" s="616"/>
      <c r="DK37" s="617"/>
      <c r="DL37" s="621">
        <v>140177</v>
      </c>
      <c r="DM37" s="616"/>
      <c r="DN37" s="616"/>
      <c r="DO37" s="616"/>
      <c r="DP37" s="616"/>
      <c r="DQ37" s="616"/>
      <c r="DR37" s="616"/>
      <c r="DS37" s="616"/>
      <c r="DT37" s="616"/>
      <c r="DU37" s="616"/>
      <c r="DV37" s="617"/>
      <c r="DW37" s="618">
        <v>2.5</v>
      </c>
      <c r="DX37" s="619"/>
      <c r="DY37" s="619"/>
      <c r="DZ37" s="619"/>
      <c r="EA37" s="619"/>
      <c r="EB37" s="619"/>
      <c r="EC37" s="652"/>
    </row>
    <row r="38" spans="2:133" ht="11.25" customHeight="1" x14ac:dyDescent="0.15">
      <c r="B38" s="612" t="s">
        <v>283</v>
      </c>
      <c r="C38" s="613"/>
      <c r="D38" s="613"/>
      <c r="E38" s="613"/>
      <c r="F38" s="613"/>
      <c r="G38" s="613"/>
      <c r="H38" s="613"/>
      <c r="I38" s="613"/>
      <c r="J38" s="613"/>
      <c r="K38" s="613"/>
      <c r="L38" s="613"/>
      <c r="M38" s="613"/>
      <c r="N38" s="613"/>
      <c r="O38" s="613"/>
      <c r="P38" s="613"/>
      <c r="Q38" s="614"/>
      <c r="R38" s="615">
        <v>226685</v>
      </c>
      <c r="S38" s="629"/>
      <c r="T38" s="629"/>
      <c r="U38" s="629"/>
      <c r="V38" s="629"/>
      <c r="W38" s="629"/>
      <c r="X38" s="629"/>
      <c r="Y38" s="630"/>
      <c r="Z38" s="639">
        <v>2</v>
      </c>
      <c r="AA38" s="639"/>
      <c r="AB38" s="639"/>
      <c r="AC38" s="639"/>
      <c r="AD38" s="640" t="s">
        <v>200</v>
      </c>
      <c r="AE38" s="640"/>
      <c r="AF38" s="640"/>
      <c r="AG38" s="640"/>
      <c r="AH38" s="640"/>
      <c r="AI38" s="640"/>
      <c r="AJ38" s="640"/>
      <c r="AK38" s="640"/>
      <c r="AL38" s="618" t="s">
        <v>200</v>
      </c>
      <c r="AM38" s="631"/>
      <c r="AN38" s="631"/>
      <c r="AO38" s="641"/>
      <c r="AQ38" s="647" t="s">
        <v>408</v>
      </c>
      <c r="AR38" s="648"/>
      <c r="AS38" s="648"/>
      <c r="AT38" s="648"/>
      <c r="AU38" s="648"/>
      <c r="AV38" s="648"/>
      <c r="AW38" s="648"/>
      <c r="AX38" s="648"/>
      <c r="AY38" s="649"/>
      <c r="AZ38" s="615">
        <v>4743</v>
      </c>
      <c r="BA38" s="629"/>
      <c r="BB38" s="629"/>
      <c r="BC38" s="629"/>
      <c r="BD38" s="616"/>
      <c r="BE38" s="616"/>
      <c r="BF38" s="650"/>
      <c r="BG38" s="612" t="s">
        <v>409</v>
      </c>
      <c r="BH38" s="613"/>
      <c r="BI38" s="613"/>
      <c r="BJ38" s="613"/>
      <c r="BK38" s="613"/>
      <c r="BL38" s="613"/>
      <c r="BM38" s="613"/>
      <c r="BN38" s="613"/>
      <c r="BO38" s="613"/>
      <c r="BP38" s="613"/>
      <c r="BQ38" s="613"/>
      <c r="BR38" s="613"/>
      <c r="BS38" s="613"/>
      <c r="BT38" s="613"/>
      <c r="BU38" s="614"/>
      <c r="BV38" s="615">
        <v>2606</v>
      </c>
      <c r="BW38" s="629"/>
      <c r="BX38" s="629"/>
      <c r="BY38" s="629"/>
      <c r="BZ38" s="629"/>
      <c r="CA38" s="629"/>
      <c r="CB38" s="651"/>
      <c r="CD38" s="612" t="s">
        <v>410</v>
      </c>
      <c r="CE38" s="613"/>
      <c r="CF38" s="613"/>
      <c r="CG38" s="613"/>
      <c r="CH38" s="613"/>
      <c r="CI38" s="613"/>
      <c r="CJ38" s="613"/>
      <c r="CK38" s="613"/>
      <c r="CL38" s="613"/>
      <c r="CM38" s="613"/>
      <c r="CN38" s="613"/>
      <c r="CO38" s="613"/>
      <c r="CP38" s="613"/>
      <c r="CQ38" s="614"/>
      <c r="CR38" s="615">
        <v>945699</v>
      </c>
      <c r="CS38" s="629"/>
      <c r="CT38" s="629"/>
      <c r="CU38" s="629"/>
      <c r="CV38" s="629"/>
      <c r="CW38" s="629"/>
      <c r="CX38" s="629"/>
      <c r="CY38" s="630"/>
      <c r="CZ38" s="618">
        <v>8.5</v>
      </c>
      <c r="DA38" s="619"/>
      <c r="DB38" s="619"/>
      <c r="DC38" s="620"/>
      <c r="DD38" s="621">
        <v>736452</v>
      </c>
      <c r="DE38" s="629"/>
      <c r="DF38" s="629"/>
      <c r="DG38" s="629"/>
      <c r="DH38" s="629"/>
      <c r="DI38" s="629"/>
      <c r="DJ38" s="629"/>
      <c r="DK38" s="630"/>
      <c r="DL38" s="621">
        <v>679836</v>
      </c>
      <c r="DM38" s="629"/>
      <c r="DN38" s="629"/>
      <c r="DO38" s="629"/>
      <c r="DP38" s="629"/>
      <c r="DQ38" s="629"/>
      <c r="DR38" s="629"/>
      <c r="DS38" s="629"/>
      <c r="DT38" s="629"/>
      <c r="DU38" s="629"/>
      <c r="DV38" s="630"/>
      <c r="DW38" s="618">
        <v>11.9</v>
      </c>
      <c r="DX38" s="619"/>
      <c r="DY38" s="619"/>
      <c r="DZ38" s="619"/>
      <c r="EA38" s="619"/>
      <c r="EB38" s="619"/>
      <c r="EC38" s="652"/>
    </row>
    <row r="39" spans="2:133" ht="11.25" customHeight="1" x14ac:dyDescent="0.15">
      <c r="B39" s="612" t="s">
        <v>394</v>
      </c>
      <c r="C39" s="613"/>
      <c r="D39" s="613"/>
      <c r="E39" s="613"/>
      <c r="F39" s="613"/>
      <c r="G39" s="613"/>
      <c r="H39" s="613"/>
      <c r="I39" s="613"/>
      <c r="J39" s="613"/>
      <c r="K39" s="613"/>
      <c r="L39" s="613"/>
      <c r="M39" s="613"/>
      <c r="N39" s="613"/>
      <c r="O39" s="613"/>
      <c r="P39" s="613"/>
      <c r="Q39" s="614"/>
      <c r="R39" s="615">
        <v>228861</v>
      </c>
      <c r="S39" s="629"/>
      <c r="T39" s="629"/>
      <c r="U39" s="629"/>
      <c r="V39" s="629"/>
      <c r="W39" s="629"/>
      <c r="X39" s="629"/>
      <c r="Y39" s="630"/>
      <c r="Z39" s="639">
        <v>2</v>
      </c>
      <c r="AA39" s="639"/>
      <c r="AB39" s="639"/>
      <c r="AC39" s="639"/>
      <c r="AD39" s="640">
        <v>5131</v>
      </c>
      <c r="AE39" s="640"/>
      <c r="AF39" s="640"/>
      <c r="AG39" s="640"/>
      <c r="AH39" s="640"/>
      <c r="AI39" s="640"/>
      <c r="AJ39" s="640"/>
      <c r="AK39" s="640"/>
      <c r="AL39" s="618">
        <v>0.1</v>
      </c>
      <c r="AM39" s="631"/>
      <c r="AN39" s="631"/>
      <c r="AO39" s="641"/>
      <c r="AQ39" s="647" t="s">
        <v>411</v>
      </c>
      <c r="AR39" s="648"/>
      <c r="AS39" s="648"/>
      <c r="AT39" s="648"/>
      <c r="AU39" s="648"/>
      <c r="AV39" s="648"/>
      <c r="AW39" s="648"/>
      <c r="AX39" s="648"/>
      <c r="AY39" s="649"/>
      <c r="AZ39" s="615" t="s">
        <v>200</v>
      </c>
      <c r="BA39" s="629"/>
      <c r="BB39" s="629"/>
      <c r="BC39" s="629"/>
      <c r="BD39" s="616"/>
      <c r="BE39" s="616"/>
      <c r="BF39" s="650"/>
      <c r="BG39" s="612" t="s">
        <v>334</v>
      </c>
      <c r="BH39" s="613"/>
      <c r="BI39" s="613"/>
      <c r="BJ39" s="613"/>
      <c r="BK39" s="613"/>
      <c r="BL39" s="613"/>
      <c r="BM39" s="613"/>
      <c r="BN39" s="613"/>
      <c r="BO39" s="613"/>
      <c r="BP39" s="613"/>
      <c r="BQ39" s="613"/>
      <c r="BR39" s="613"/>
      <c r="BS39" s="613"/>
      <c r="BT39" s="613"/>
      <c r="BU39" s="614"/>
      <c r="BV39" s="615">
        <v>3864</v>
      </c>
      <c r="BW39" s="629"/>
      <c r="BX39" s="629"/>
      <c r="BY39" s="629"/>
      <c r="BZ39" s="629"/>
      <c r="CA39" s="629"/>
      <c r="CB39" s="651"/>
      <c r="CD39" s="612" t="s">
        <v>415</v>
      </c>
      <c r="CE39" s="613"/>
      <c r="CF39" s="613"/>
      <c r="CG39" s="613"/>
      <c r="CH39" s="613"/>
      <c r="CI39" s="613"/>
      <c r="CJ39" s="613"/>
      <c r="CK39" s="613"/>
      <c r="CL39" s="613"/>
      <c r="CM39" s="613"/>
      <c r="CN39" s="613"/>
      <c r="CO39" s="613"/>
      <c r="CP39" s="613"/>
      <c r="CQ39" s="614"/>
      <c r="CR39" s="615">
        <v>491123</v>
      </c>
      <c r="CS39" s="616"/>
      <c r="CT39" s="616"/>
      <c r="CU39" s="616"/>
      <c r="CV39" s="616"/>
      <c r="CW39" s="616"/>
      <c r="CX39" s="616"/>
      <c r="CY39" s="617"/>
      <c r="CZ39" s="618">
        <v>4.4000000000000004</v>
      </c>
      <c r="DA39" s="619"/>
      <c r="DB39" s="619"/>
      <c r="DC39" s="620"/>
      <c r="DD39" s="621">
        <v>284338</v>
      </c>
      <c r="DE39" s="616"/>
      <c r="DF39" s="616"/>
      <c r="DG39" s="616"/>
      <c r="DH39" s="616"/>
      <c r="DI39" s="616"/>
      <c r="DJ39" s="616"/>
      <c r="DK39" s="617"/>
      <c r="DL39" s="621" t="s">
        <v>200</v>
      </c>
      <c r="DM39" s="616"/>
      <c r="DN39" s="616"/>
      <c r="DO39" s="616"/>
      <c r="DP39" s="616"/>
      <c r="DQ39" s="616"/>
      <c r="DR39" s="616"/>
      <c r="DS39" s="616"/>
      <c r="DT39" s="616"/>
      <c r="DU39" s="616"/>
      <c r="DV39" s="617"/>
      <c r="DW39" s="618" t="s">
        <v>200</v>
      </c>
      <c r="DX39" s="619"/>
      <c r="DY39" s="619"/>
      <c r="DZ39" s="619"/>
      <c r="EA39" s="619"/>
      <c r="EB39" s="619"/>
      <c r="EC39" s="652"/>
    </row>
    <row r="40" spans="2:133" ht="11.25" customHeight="1" x14ac:dyDescent="0.15">
      <c r="B40" s="612" t="s">
        <v>416</v>
      </c>
      <c r="C40" s="613"/>
      <c r="D40" s="613"/>
      <c r="E40" s="613"/>
      <c r="F40" s="613"/>
      <c r="G40" s="613"/>
      <c r="H40" s="613"/>
      <c r="I40" s="613"/>
      <c r="J40" s="613"/>
      <c r="K40" s="613"/>
      <c r="L40" s="613"/>
      <c r="M40" s="613"/>
      <c r="N40" s="613"/>
      <c r="O40" s="613"/>
      <c r="P40" s="613"/>
      <c r="Q40" s="614"/>
      <c r="R40" s="615">
        <v>1445387</v>
      </c>
      <c r="S40" s="629"/>
      <c r="T40" s="629"/>
      <c r="U40" s="629"/>
      <c r="V40" s="629"/>
      <c r="W40" s="629"/>
      <c r="X40" s="629"/>
      <c r="Y40" s="630"/>
      <c r="Z40" s="639">
        <v>12.5</v>
      </c>
      <c r="AA40" s="639"/>
      <c r="AB40" s="639"/>
      <c r="AC40" s="639"/>
      <c r="AD40" s="640" t="s">
        <v>200</v>
      </c>
      <c r="AE40" s="640"/>
      <c r="AF40" s="640"/>
      <c r="AG40" s="640"/>
      <c r="AH40" s="640"/>
      <c r="AI40" s="640"/>
      <c r="AJ40" s="640"/>
      <c r="AK40" s="640"/>
      <c r="AL40" s="618" t="s">
        <v>200</v>
      </c>
      <c r="AM40" s="631"/>
      <c r="AN40" s="631"/>
      <c r="AO40" s="641"/>
      <c r="AQ40" s="647" t="s">
        <v>19</v>
      </c>
      <c r="AR40" s="648"/>
      <c r="AS40" s="648"/>
      <c r="AT40" s="648"/>
      <c r="AU40" s="648"/>
      <c r="AV40" s="648"/>
      <c r="AW40" s="648"/>
      <c r="AX40" s="648"/>
      <c r="AY40" s="649"/>
      <c r="AZ40" s="615" t="s">
        <v>200</v>
      </c>
      <c r="BA40" s="629"/>
      <c r="BB40" s="629"/>
      <c r="BC40" s="629"/>
      <c r="BD40" s="616"/>
      <c r="BE40" s="616"/>
      <c r="BF40" s="650"/>
      <c r="BG40" s="606" t="s">
        <v>417</v>
      </c>
      <c r="BH40" s="607"/>
      <c r="BI40" s="607"/>
      <c r="BJ40" s="607"/>
      <c r="BK40" s="607"/>
      <c r="BL40" s="50"/>
      <c r="BM40" s="613" t="s">
        <v>418</v>
      </c>
      <c r="BN40" s="613"/>
      <c r="BO40" s="613"/>
      <c r="BP40" s="613"/>
      <c r="BQ40" s="613"/>
      <c r="BR40" s="613"/>
      <c r="BS40" s="613"/>
      <c r="BT40" s="613"/>
      <c r="BU40" s="614"/>
      <c r="BV40" s="615">
        <v>87</v>
      </c>
      <c r="BW40" s="629"/>
      <c r="BX40" s="629"/>
      <c r="BY40" s="629"/>
      <c r="BZ40" s="629"/>
      <c r="CA40" s="629"/>
      <c r="CB40" s="651"/>
      <c r="CD40" s="612" t="s">
        <v>368</v>
      </c>
      <c r="CE40" s="613"/>
      <c r="CF40" s="613"/>
      <c r="CG40" s="613"/>
      <c r="CH40" s="613"/>
      <c r="CI40" s="613"/>
      <c r="CJ40" s="613"/>
      <c r="CK40" s="613"/>
      <c r="CL40" s="613"/>
      <c r="CM40" s="613"/>
      <c r="CN40" s="613"/>
      <c r="CO40" s="613"/>
      <c r="CP40" s="613"/>
      <c r="CQ40" s="614"/>
      <c r="CR40" s="615">
        <v>64323</v>
      </c>
      <c r="CS40" s="629"/>
      <c r="CT40" s="629"/>
      <c r="CU40" s="629"/>
      <c r="CV40" s="629"/>
      <c r="CW40" s="629"/>
      <c r="CX40" s="629"/>
      <c r="CY40" s="630"/>
      <c r="CZ40" s="618">
        <v>0.6</v>
      </c>
      <c r="DA40" s="619"/>
      <c r="DB40" s="619"/>
      <c r="DC40" s="620"/>
      <c r="DD40" s="621">
        <v>34323</v>
      </c>
      <c r="DE40" s="629"/>
      <c r="DF40" s="629"/>
      <c r="DG40" s="629"/>
      <c r="DH40" s="629"/>
      <c r="DI40" s="629"/>
      <c r="DJ40" s="629"/>
      <c r="DK40" s="630"/>
      <c r="DL40" s="621">
        <v>34123</v>
      </c>
      <c r="DM40" s="629"/>
      <c r="DN40" s="629"/>
      <c r="DO40" s="629"/>
      <c r="DP40" s="629"/>
      <c r="DQ40" s="629"/>
      <c r="DR40" s="629"/>
      <c r="DS40" s="629"/>
      <c r="DT40" s="629"/>
      <c r="DU40" s="629"/>
      <c r="DV40" s="630"/>
      <c r="DW40" s="618">
        <v>0.6</v>
      </c>
      <c r="DX40" s="619"/>
      <c r="DY40" s="619"/>
      <c r="DZ40" s="619"/>
      <c r="EA40" s="619"/>
      <c r="EB40" s="619"/>
      <c r="EC40" s="652"/>
    </row>
    <row r="41" spans="2:133" ht="11.25" customHeight="1" x14ac:dyDescent="0.15">
      <c r="B41" s="612" t="s">
        <v>419</v>
      </c>
      <c r="C41" s="613"/>
      <c r="D41" s="613"/>
      <c r="E41" s="613"/>
      <c r="F41" s="613"/>
      <c r="G41" s="613"/>
      <c r="H41" s="613"/>
      <c r="I41" s="613"/>
      <c r="J41" s="613"/>
      <c r="K41" s="613"/>
      <c r="L41" s="613"/>
      <c r="M41" s="613"/>
      <c r="N41" s="613"/>
      <c r="O41" s="613"/>
      <c r="P41" s="613"/>
      <c r="Q41" s="614"/>
      <c r="R41" s="615" t="s">
        <v>200</v>
      </c>
      <c r="S41" s="629"/>
      <c r="T41" s="629"/>
      <c r="U41" s="629"/>
      <c r="V41" s="629"/>
      <c r="W41" s="629"/>
      <c r="X41" s="629"/>
      <c r="Y41" s="630"/>
      <c r="Z41" s="639" t="s">
        <v>200</v>
      </c>
      <c r="AA41" s="639"/>
      <c r="AB41" s="639"/>
      <c r="AC41" s="639"/>
      <c r="AD41" s="640" t="s">
        <v>200</v>
      </c>
      <c r="AE41" s="640"/>
      <c r="AF41" s="640"/>
      <c r="AG41" s="640"/>
      <c r="AH41" s="640"/>
      <c r="AI41" s="640"/>
      <c r="AJ41" s="640"/>
      <c r="AK41" s="640"/>
      <c r="AL41" s="618" t="s">
        <v>200</v>
      </c>
      <c r="AM41" s="631"/>
      <c r="AN41" s="631"/>
      <c r="AO41" s="641"/>
      <c r="AQ41" s="647" t="s">
        <v>420</v>
      </c>
      <c r="AR41" s="648"/>
      <c r="AS41" s="648"/>
      <c r="AT41" s="648"/>
      <c r="AU41" s="648"/>
      <c r="AV41" s="648"/>
      <c r="AW41" s="648"/>
      <c r="AX41" s="648"/>
      <c r="AY41" s="649"/>
      <c r="AZ41" s="615">
        <v>245486</v>
      </c>
      <c r="BA41" s="629"/>
      <c r="BB41" s="629"/>
      <c r="BC41" s="629"/>
      <c r="BD41" s="616"/>
      <c r="BE41" s="616"/>
      <c r="BF41" s="650"/>
      <c r="BG41" s="606"/>
      <c r="BH41" s="607"/>
      <c r="BI41" s="607"/>
      <c r="BJ41" s="607"/>
      <c r="BK41" s="607"/>
      <c r="BL41" s="50"/>
      <c r="BM41" s="613" t="s">
        <v>339</v>
      </c>
      <c r="BN41" s="613"/>
      <c r="BO41" s="613"/>
      <c r="BP41" s="613"/>
      <c r="BQ41" s="613"/>
      <c r="BR41" s="613"/>
      <c r="BS41" s="613"/>
      <c r="BT41" s="613"/>
      <c r="BU41" s="614"/>
      <c r="BV41" s="615">
        <v>1</v>
      </c>
      <c r="BW41" s="629"/>
      <c r="BX41" s="629"/>
      <c r="BY41" s="629"/>
      <c r="BZ41" s="629"/>
      <c r="CA41" s="629"/>
      <c r="CB41" s="651"/>
      <c r="CD41" s="612" t="s">
        <v>278</v>
      </c>
      <c r="CE41" s="613"/>
      <c r="CF41" s="613"/>
      <c r="CG41" s="613"/>
      <c r="CH41" s="613"/>
      <c r="CI41" s="613"/>
      <c r="CJ41" s="613"/>
      <c r="CK41" s="613"/>
      <c r="CL41" s="613"/>
      <c r="CM41" s="613"/>
      <c r="CN41" s="613"/>
      <c r="CO41" s="613"/>
      <c r="CP41" s="613"/>
      <c r="CQ41" s="614"/>
      <c r="CR41" s="615" t="s">
        <v>200</v>
      </c>
      <c r="CS41" s="616"/>
      <c r="CT41" s="616"/>
      <c r="CU41" s="616"/>
      <c r="CV41" s="616"/>
      <c r="CW41" s="616"/>
      <c r="CX41" s="616"/>
      <c r="CY41" s="617"/>
      <c r="CZ41" s="618" t="s">
        <v>200</v>
      </c>
      <c r="DA41" s="619"/>
      <c r="DB41" s="619"/>
      <c r="DC41" s="620"/>
      <c r="DD41" s="621" t="s">
        <v>200</v>
      </c>
      <c r="DE41" s="616"/>
      <c r="DF41" s="616"/>
      <c r="DG41" s="616"/>
      <c r="DH41" s="616"/>
      <c r="DI41" s="616"/>
      <c r="DJ41" s="616"/>
      <c r="DK41" s="617"/>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B42" s="612" t="s">
        <v>421</v>
      </c>
      <c r="C42" s="613"/>
      <c r="D42" s="613"/>
      <c r="E42" s="613"/>
      <c r="F42" s="613"/>
      <c r="G42" s="613"/>
      <c r="H42" s="613"/>
      <c r="I42" s="613"/>
      <c r="J42" s="613"/>
      <c r="K42" s="613"/>
      <c r="L42" s="613"/>
      <c r="M42" s="613"/>
      <c r="N42" s="613"/>
      <c r="O42" s="613"/>
      <c r="P42" s="613"/>
      <c r="Q42" s="614"/>
      <c r="R42" s="615" t="s">
        <v>200</v>
      </c>
      <c r="S42" s="629"/>
      <c r="T42" s="629"/>
      <c r="U42" s="629"/>
      <c r="V42" s="629"/>
      <c r="W42" s="629"/>
      <c r="X42" s="629"/>
      <c r="Y42" s="630"/>
      <c r="Z42" s="639" t="s">
        <v>200</v>
      </c>
      <c r="AA42" s="639"/>
      <c r="AB42" s="639"/>
      <c r="AC42" s="639"/>
      <c r="AD42" s="640" t="s">
        <v>200</v>
      </c>
      <c r="AE42" s="640"/>
      <c r="AF42" s="640"/>
      <c r="AG42" s="640"/>
      <c r="AH42" s="640"/>
      <c r="AI42" s="640"/>
      <c r="AJ42" s="640"/>
      <c r="AK42" s="640"/>
      <c r="AL42" s="618" t="s">
        <v>200</v>
      </c>
      <c r="AM42" s="631"/>
      <c r="AN42" s="631"/>
      <c r="AO42" s="641"/>
      <c r="AQ42" s="642" t="s">
        <v>422</v>
      </c>
      <c r="AR42" s="643"/>
      <c r="AS42" s="643"/>
      <c r="AT42" s="643"/>
      <c r="AU42" s="643"/>
      <c r="AV42" s="643"/>
      <c r="AW42" s="643"/>
      <c r="AX42" s="643"/>
      <c r="AY42" s="644"/>
      <c r="AZ42" s="593">
        <v>695470</v>
      </c>
      <c r="BA42" s="633"/>
      <c r="BB42" s="633"/>
      <c r="BC42" s="633"/>
      <c r="BD42" s="594"/>
      <c r="BE42" s="594"/>
      <c r="BF42" s="645"/>
      <c r="BG42" s="385"/>
      <c r="BH42" s="386"/>
      <c r="BI42" s="386"/>
      <c r="BJ42" s="386"/>
      <c r="BK42" s="386"/>
      <c r="BL42" s="20"/>
      <c r="BM42" s="591" t="s">
        <v>202</v>
      </c>
      <c r="BN42" s="591"/>
      <c r="BO42" s="591"/>
      <c r="BP42" s="591"/>
      <c r="BQ42" s="591"/>
      <c r="BR42" s="591"/>
      <c r="BS42" s="591"/>
      <c r="BT42" s="591"/>
      <c r="BU42" s="592"/>
      <c r="BV42" s="593">
        <v>386</v>
      </c>
      <c r="BW42" s="633"/>
      <c r="BX42" s="633"/>
      <c r="BY42" s="633"/>
      <c r="BZ42" s="633"/>
      <c r="CA42" s="633"/>
      <c r="CB42" s="646"/>
      <c r="CD42" s="612" t="s">
        <v>271</v>
      </c>
      <c r="CE42" s="613"/>
      <c r="CF42" s="613"/>
      <c r="CG42" s="613"/>
      <c r="CH42" s="613"/>
      <c r="CI42" s="613"/>
      <c r="CJ42" s="613"/>
      <c r="CK42" s="613"/>
      <c r="CL42" s="613"/>
      <c r="CM42" s="613"/>
      <c r="CN42" s="613"/>
      <c r="CO42" s="613"/>
      <c r="CP42" s="613"/>
      <c r="CQ42" s="614"/>
      <c r="CR42" s="615">
        <v>2406329</v>
      </c>
      <c r="CS42" s="616"/>
      <c r="CT42" s="616"/>
      <c r="CU42" s="616"/>
      <c r="CV42" s="616"/>
      <c r="CW42" s="616"/>
      <c r="CX42" s="616"/>
      <c r="CY42" s="617"/>
      <c r="CZ42" s="618">
        <v>21.6</v>
      </c>
      <c r="DA42" s="619"/>
      <c r="DB42" s="619"/>
      <c r="DC42" s="620"/>
      <c r="DD42" s="621">
        <v>214172</v>
      </c>
      <c r="DE42" s="616"/>
      <c r="DF42" s="616"/>
      <c r="DG42" s="616"/>
      <c r="DH42" s="616"/>
      <c r="DI42" s="616"/>
      <c r="DJ42" s="616"/>
      <c r="DK42" s="617"/>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612" t="s">
        <v>423</v>
      </c>
      <c r="C43" s="613"/>
      <c r="D43" s="613"/>
      <c r="E43" s="613"/>
      <c r="F43" s="613"/>
      <c r="G43" s="613"/>
      <c r="H43" s="613"/>
      <c r="I43" s="613"/>
      <c r="J43" s="613"/>
      <c r="K43" s="613"/>
      <c r="L43" s="613"/>
      <c r="M43" s="613"/>
      <c r="N43" s="613"/>
      <c r="O43" s="613"/>
      <c r="P43" s="613"/>
      <c r="Q43" s="614"/>
      <c r="R43" s="615">
        <v>152787</v>
      </c>
      <c r="S43" s="629"/>
      <c r="T43" s="629"/>
      <c r="U43" s="629"/>
      <c r="V43" s="629"/>
      <c r="W43" s="629"/>
      <c r="X43" s="629"/>
      <c r="Y43" s="630"/>
      <c r="Z43" s="639">
        <v>1.3</v>
      </c>
      <c r="AA43" s="639"/>
      <c r="AB43" s="639"/>
      <c r="AC43" s="639"/>
      <c r="AD43" s="640" t="s">
        <v>200</v>
      </c>
      <c r="AE43" s="640"/>
      <c r="AF43" s="640"/>
      <c r="AG43" s="640"/>
      <c r="AH43" s="640"/>
      <c r="AI43" s="640"/>
      <c r="AJ43" s="640"/>
      <c r="AK43" s="640"/>
      <c r="AL43" s="618" t="s">
        <v>200</v>
      </c>
      <c r="AM43" s="631"/>
      <c r="AN43" s="631"/>
      <c r="AO43" s="641"/>
      <c r="CD43" s="612" t="s">
        <v>91</v>
      </c>
      <c r="CE43" s="613"/>
      <c r="CF43" s="613"/>
      <c r="CG43" s="613"/>
      <c r="CH43" s="613"/>
      <c r="CI43" s="613"/>
      <c r="CJ43" s="613"/>
      <c r="CK43" s="613"/>
      <c r="CL43" s="613"/>
      <c r="CM43" s="613"/>
      <c r="CN43" s="613"/>
      <c r="CO43" s="613"/>
      <c r="CP43" s="613"/>
      <c r="CQ43" s="614"/>
      <c r="CR43" s="615" t="s">
        <v>200</v>
      </c>
      <c r="CS43" s="616"/>
      <c r="CT43" s="616"/>
      <c r="CU43" s="616"/>
      <c r="CV43" s="616"/>
      <c r="CW43" s="616"/>
      <c r="CX43" s="616"/>
      <c r="CY43" s="617"/>
      <c r="CZ43" s="618" t="s">
        <v>200</v>
      </c>
      <c r="DA43" s="619"/>
      <c r="DB43" s="619"/>
      <c r="DC43" s="620"/>
      <c r="DD43" s="621" t="s">
        <v>200</v>
      </c>
      <c r="DE43" s="616"/>
      <c r="DF43" s="616"/>
      <c r="DG43" s="616"/>
      <c r="DH43" s="616"/>
      <c r="DI43" s="616"/>
      <c r="DJ43" s="616"/>
      <c r="DK43" s="617"/>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590" t="s">
        <v>424</v>
      </c>
      <c r="C44" s="591"/>
      <c r="D44" s="591"/>
      <c r="E44" s="591"/>
      <c r="F44" s="591"/>
      <c r="G44" s="591"/>
      <c r="H44" s="591"/>
      <c r="I44" s="591"/>
      <c r="J44" s="591"/>
      <c r="K44" s="591"/>
      <c r="L44" s="591"/>
      <c r="M44" s="591"/>
      <c r="N44" s="591"/>
      <c r="O44" s="591"/>
      <c r="P44" s="591"/>
      <c r="Q44" s="592"/>
      <c r="R44" s="593">
        <v>11539180</v>
      </c>
      <c r="S44" s="633"/>
      <c r="T44" s="633"/>
      <c r="U44" s="633"/>
      <c r="V44" s="633"/>
      <c r="W44" s="633"/>
      <c r="X44" s="633"/>
      <c r="Y44" s="634"/>
      <c r="Z44" s="635">
        <v>100</v>
      </c>
      <c r="AA44" s="635"/>
      <c r="AB44" s="635"/>
      <c r="AC44" s="635"/>
      <c r="AD44" s="636">
        <v>5544037</v>
      </c>
      <c r="AE44" s="636"/>
      <c r="AF44" s="636"/>
      <c r="AG44" s="636"/>
      <c r="AH44" s="636"/>
      <c r="AI44" s="636"/>
      <c r="AJ44" s="636"/>
      <c r="AK44" s="636"/>
      <c r="AL44" s="596">
        <v>100</v>
      </c>
      <c r="AM44" s="637"/>
      <c r="AN44" s="637"/>
      <c r="AO44" s="638"/>
      <c r="CD44" s="390" t="s">
        <v>177</v>
      </c>
      <c r="CE44" s="392"/>
      <c r="CF44" s="612" t="s">
        <v>425</v>
      </c>
      <c r="CG44" s="613"/>
      <c r="CH44" s="613"/>
      <c r="CI44" s="613"/>
      <c r="CJ44" s="613"/>
      <c r="CK44" s="613"/>
      <c r="CL44" s="613"/>
      <c r="CM44" s="613"/>
      <c r="CN44" s="613"/>
      <c r="CO44" s="613"/>
      <c r="CP44" s="613"/>
      <c r="CQ44" s="614"/>
      <c r="CR44" s="615">
        <v>2374397</v>
      </c>
      <c r="CS44" s="629"/>
      <c r="CT44" s="629"/>
      <c r="CU44" s="629"/>
      <c r="CV44" s="629"/>
      <c r="CW44" s="629"/>
      <c r="CX44" s="629"/>
      <c r="CY44" s="630"/>
      <c r="CZ44" s="618">
        <v>21.3</v>
      </c>
      <c r="DA44" s="631"/>
      <c r="DB44" s="631"/>
      <c r="DC44" s="632"/>
      <c r="DD44" s="621">
        <v>212962</v>
      </c>
      <c r="DE44" s="629"/>
      <c r="DF44" s="629"/>
      <c r="DG44" s="629"/>
      <c r="DH44" s="629"/>
      <c r="DI44" s="629"/>
      <c r="DJ44" s="629"/>
      <c r="DK44" s="630"/>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393"/>
      <c r="CE45" s="395"/>
      <c r="CF45" s="612" t="s">
        <v>426</v>
      </c>
      <c r="CG45" s="613"/>
      <c r="CH45" s="613"/>
      <c r="CI45" s="613"/>
      <c r="CJ45" s="613"/>
      <c r="CK45" s="613"/>
      <c r="CL45" s="613"/>
      <c r="CM45" s="613"/>
      <c r="CN45" s="613"/>
      <c r="CO45" s="613"/>
      <c r="CP45" s="613"/>
      <c r="CQ45" s="614"/>
      <c r="CR45" s="615">
        <v>1234923</v>
      </c>
      <c r="CS45" s="616"/>
      <c r="CT45" s="616"/>
      <c r="CU45" s="616"/>
      <c r="CV45" s="616"/>
      <c r="CW45" s="616"/>
      <c r="CX45" s="616"/>
      <c r="CY45" s="617"/>
      <c r="CZ45" s="618">
        <v>11.1</v>
      </c>
      <c r="DA45" s="619"/>
      <c r="DB45" s="619"/>
      <c r="DC45" s="620"/>
      <c r="DD45" s="621">
        <v>50588</v>
      </c>
      <c r="DE45" s="616"/>
      <c r="DF45" s="616"/>
      <c r="DG45" s="616"/>
      <c r="DH45" s="616"/>
      <c r="DI45" s="616"/>
      <c r="DJ45" s="616"/>
      <c r="DK45" s="617"/>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42" t="s">
        <v>55</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393"/>
      <c r="CE46" s="395"/>
      <c r="CF46" s="612" t="s">
        <v>428</v>
      </c>
      <c r="CG46" s="613"/>
      <c r="CH46" s="613"/>
      <c r="CI46" s="613"/>
      <c r="CJ46" s="613"/>
      <c r="CK46" s="613"/>
      <c r="CL46" s="613"/>
      <c r="CM46" s="613"/>
      <c r="CN46" s="613"/>
      <c r="CO46" s="613"/>
      <c r="CP46" s="613"/>
      <c r="CQ46" s="614"/>
      <c r="CR46" s="615">
        <v>1104417</v>
      </c>
      <c r="CS46" s="629"/>
      <c r="CT46" s="629"/>
      <c r="CU46" s="629"/>
      <c r="CV46" s="629"/>
      <c r="CW46" s="629"/>
      <c r="CX46" s="629"/>
      <c r="CY46" s="630"/>
      <c r="CZ46" s="618">
        <v>9.9</v>
      </c>
      <c r="DA46" s="631"/>
      <c r="DB46" s="631"/>
      <c r="DC46" s="632"/>
      <c r="DD46" s="621">
        <v>158404</v>
      </c>
      <c r="DE46" s="629"/>
      <c r="DF46" s="629"/>
      <c r="DG46" s="629"/>
      <c r="DH46" s="629"/>
      <c r="DI46" s="629"/>
      <c r="DJ46" s="629"/>
      <c r="DK46" s="630"/>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611" t="s">
        <v>403</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D47" s="393"/>
      <c r="CE47" s="395"/>
      <c r="CF47" s="612" t="s">
        <v>430</v>
      </c>
      <c r="CG47" s="613"/>
      <c r="CH47" s="613"/>
      <c r="CI47" s="613"/>
      <c r="CJ47" s="613"/>
      <c r="CK47" s="613"/>
      <c r="CL47" s="613"/>
      <c r="CM47" s="613"/>
      <c r="CN47" s="613"/>
      <c r="CO47" s="613"/>
      <c r="CP47" s="613"/>
      <c r="CQ47" s="614"/>
      <c r="CR47" s="615">
        <v>31932</v>
      </c>
      <c r="CS47" s="616"/>
      <c r="CT47" s="616"/>
      <c r="CU47" s="616"/>
      <c r="CV47" s="616"/>
      <c r="CW47" s="616"/>
      <c r="CX47" s="616"/>
      <c r="CY47" s="617"/>
      <c r="CZ47" s="618">
        <v>0.3</v>
      </c>
      <c r="DA47" s="619"/>
      <c r="DB47" s="619"/>
      <c r="DC47" s="620"/>
      <c r="DD47" s="621">
        <v>1210</v>
      </c>
      <c r="DE47" s="616"/>
      <c r="DF47" s="616"/>
      <c r="DG47" s="616"/>
      <c r="DH47" s="616"/>
      <c r="DI47" s="616"/>
      <c r="DJ47" s="616"/>
      <c r="DK47" s="617"/>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628" t="s">
        <v>259</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D48" s="396"/>
      <c r="CE48" s="398"/>
      <c r="CF48" s="612" t="s">
        <v>431</v>
      </c>
      <c r="CG48" s="613"/>
      <c r="CH48" s="613"/>
      <c r="CI48" s="613"/>
      <c r="CJ48" s="613"/>
      <c r="CK48" s="613"/>
      <c r="CL48" s="613"/>
      <c r="CM48" s="613"/>
      <c r="CN48" s="613"/>
      <c r="CO48" s="613"/>
      <c r="CP48" s="613"/>
      <c r="CQ48" s="614"/>
      <c r="CR48" s="615" t="s">
        <v>200</v>
      </c>
      <c r="CS48" s="629"/>
      <c r="CT48" s="629"/>
      <c r="CU48" s="629"/>
      <c r="CV48" s="629"/>
      <c r="CW48" s="629"/>
      <c r="CX48" s="629"/>
      <c r="CY48" s="630"/>
      <c r="CZ48" s="618" t="s">
        <v>200</v>
      </c>
      <c r="DA48" s="631"/>
      <c r="DB48" s="631"/>
      <c r="DC48" s="632"/>
      <c r="DD48" s="621" t="s">
        <v>200</v>
      </c>
      <c r="DE48" s="629"/>
      <c r="DF48" s="629"/>
      <c r="DG48" s="629"/>
      <c r="DH48" s="629"/>
      <c r="DI48" s="629"/>
      <c r="DJ48" s="629"/>
      <c r="DK48" s="630"/>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590" t="s">
        <v>193</v>
      </c>
      <c r="CE49" s="591"/>
      <c r="CF49" s="591"/>
      <c r="CG49" s="591"/>
      <c r="CH49" s="591"/>
      <c r="CI49" s="591"/>
      <c r="CJ49" s="591"/>
      <c r="CK49" s="591"/>
      <c r="CL49" s="591"/>
      <c r="CM49" s="591"/>
      <c r="CN49" s="591"/>
      <c r="CO49" s="591"/>
      <c r="CP49" s="591"/>
      <c r="CQ49" s="592"/>
      <c r="CR49" s="593">
        <v>11165534</v>
      </c>
      <c r="CS49" s="594"/>
      <c r="CT49" s="594"/>
      <c r="CU49" s="594"/>
      <c r="CV49" s="594"/>
      <c r="CW49" s="594"/>
      <c r="CX49" s="594"/>
      <c r="CY49" s="595"/>
      <c r="CZ49" s="596">
        <v>100</v>
      </c>
      <c r="DA49" s="597"/>
      <c r="DB49" s="597"/>
      <c r="DC49" s="598"/>
      <c r="DD49" s="599">
        <v>6665007</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row r="50" spans="2:133" hidden="1" x14ac:dyDescent="0.15">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gpQPG8nQbJLu7fleZDFIaXnL0izvtqnOfT4tvA8AxRCgcxH487KTVGopSFgbJ8nIXn5T/4+o+lwPYgQZswpuHQ==" saltValue="XbNcL4Qs4O8HbIbwm0hVc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ht="11.25" customHeight="1" x14ac:dyDescent="0.15">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15">
      <c r="A2" s="1018" t="s">
        <v>291</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c r="BH2" s="1018"/>
      <c r="BI2" s="1018"/>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1019" t="s">
        <v>295</v>
      </c>
      <c r="DK2" s="1020"/>
      <c r="DL2" s="1020"/>
      <c r="DM2" s="1020"/>
      <c r="DN2" s="1020"/>
      <c r="DO2" s="1021"/>
      <c r="DP2" s="55"/>
      <c r="DQ2" s="1019" t="s">
        <v>298</v>
      </c>
      <c r="DR2" s="1020"/>
      <c r="DS2" s="1020"/>
      <c r="DT2" s="1020"/>
      <c r="DU2" s="1020"/>
      <c r="DV2" s="1020"/>
      <c r="DW2" s="1020"/>
      <c r="DX2" s="1020"/>
      <c r="DY2" s="1020"/>
      <c r="DZ2" s="1021"/>
      <c r="EA2" s="53"/>
    </row>
    <row r="3" spans="1:131" ht="11.2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15">
      <c r="A4" s="1009" t="s">
        <v>432</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61"/>
      <c r="BA4" s="61"/>
      <c r="BB4" s="61"/>
      <c r="BC4" s="61"/>
      <c r="BD4" s="61"/>
      <c r="BE4" s="72"/>
      <c r="BF4" s="72"/>
      <c r="BG4" s="72"/>
      <c r="BH4" s="72"/>
      <c r="BI4" s="72"/>
      <c r="BJ4" s="72"/>
      <c r="BK4" s="72"/>
      <c r="BL4" s="72"/>
      <c r="BM4" s="72"/>
      <c r="BN4" s="72"/>
      <c r="BO4" s="72"/>
      <c r="BP4" s="72"/>
      <c r="BQ4" s="791" t="s">
        <v>433</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72"/>
    </row>
    <row r="5" spans="1:131" s="52" customFormat="1" ht="26.25" customHeight="1" x14ac:dyDescent="0.15">
      <c r="A5" s="707" t="s">
        <v>434</v>
      </c>
      <c r="B5" s="708"/>
      <c r="C5" s="708"/>
      <c r="D5" s="708"/>
      <c r="E5" s="708"/>
      <c r="F5" s="708"/>
      <c r="G5" s="708"/>
      <c r="H5" s="708"/>
      <c r="I5" s="708"/>
      <c r="J5" s="708"/>
      <c r="K5" s="708"/>
      <c r="L5" s="708"/>
      <c r="M5" s="708"/>
      <c r="N5" s="708"/>
      <c r="O5" s="708"/>
      <c r="P5" s="709"/>
      <c r="Q5" s="699" t="s">
        <v>180</v>
      </c>
      <c r="R5" s="700"/>
      <c r="S5" s="700"/>
      <c r="T5" s="700"/>
      <c r="U5" s="701"/>
      <c r="V5" s="699" t="s">
        <v>435</v>
      </c>
      <c r="W5" s="700"/>
      <c r="X5" s="700"/>
      <c r="Y5" s="700"/>
      <c r="Z5" s="701"/>
      <c r="AA5" s="699" t="s">
        <v>436</v>
      </c>
      <c r="AB5" s="700"/>
      <c r="AC5" s="700"/>
      <c r="AD5" s="700"/>
      <c r="AE5" s="700"/>
      <c r="AF5" s="741" t="s">
        <v>178</v>
      </c>
      <c r="AG5" s="700"/>
      <c r="AH5" s="700"/>
      <c r="AI5" s="700"/>
      <c r="AJ5" s="705"/>
      <c r="AK5" s="700" t="s">
        <v>151</v>
      </c>
      <c r="AL5" s="700"/>
      <c r="AM5" s="700"/>
      <c r="AN5" s="700"/>
      <c r="AO5" s="701"/>
      <c r="AP5" s="699" t="s">
        <v>437</v>
      </c>
      <c r="AQ5" s="700"/>
      <c r="AR5" s="700"/>
      <c r="AS5" s="700"/>
      <c r="AT5" s="701"/>
      <c r="AU5" s="699" t="s">
        <v>439</v>
      </c>
      <c r="AV5" s="700"/>
      <c r="AW5" s="700"/>
      <c r="AX5" s="700"/>
      <c r="AY5" s="705"/>
      <c r="AZ5" s="61"/>
      <c r="BA5" s="61"/>
      <c r="BB5" s="61"/>
      <c r="BC5" s="61"/>
      <c r="BD5" s="61"/>
      <c r="BE5" s="72"/>
      <c r="BF5" s="72"/>
      <c r="BG5" s="72"/>
      <c r="BH5" s="72"/>
      <c r="BI5" s="72"/>
      <c r="BJ5" s="72"/>
      <c r="BK5" s="72"/>
      <c r="BL5" s="72"/>
      <c r="BM5" s="72"/>
      <c r="BN5" s="72"/>
      <c r="BO5" s="72"/>
      <c r="BP5" s="72"/>
      <c r="BQ5" s="707" t="s">
        <v>441</v>
      </c>
      <c r="BR5" s="708"/>
      <c r="BS5" s="708"/>
      <c r="BT5" s="708"/>
      <c r="BU5" s="708"/>
      <c r="BV5" s="708"/>
      <c r="BW5" s="708"/>
      <c r="BX5" s="708"/>
      <c r="BY5" s="708"/>
      <c r="BZ5" s="708"/>
      <c r="CA5" s="708"/>
      <c r="CB5" s="708"/>
      <c r="CC5" s="708"/>
      <c r="CD5" s="708"/>
      <c r="CE5" s="708"/>
      <c r="CF5" s="708"/>
      <c r="CG5" s="709"/>
      <c r="CH5" s="699" t="s">
        <v>364</v>
      </c>
      <c r="CI5" s="700"/>
      <c r="CJ5" s="700"/>
      <c r="CK5" s="700"/>
      <c r="CL5" s="701"/>
      <c r="CM5" s="699" t="s">
        <v>318</v>
      </c>
      <c r="CN5" s="700"/>
      <c r="CO5" s="700"/>
      <c r="CP5" s="700"/>
      <c r="CQ5" s="701"/>
      <c r="CR5" s="699" t="s">
        <v>238</v>
      </c>
      <c r="CS5" s="700"/>
      <c r="CT5" s="700"/>
      <c r="CU5" s="700"/>
      <c r="CV5" s="701"/>
      <c r="CW5" s="699" t="s">
        <v>56</v>
      </c>
      <c r="CX5" s="700"/>
      <c r="CY5" s="700"/>
      <c r="CZ5" s="700"/>
      <c r="DA5" s="701"/>
      <c r="DB5" s="699" t="s">
        <v>444</v>
      </c>
      <c r="DC5" s="700"/>
      <c r="DD5" s="700"/>
      <c r="DE5" s="700"/>
      <c r="DF5" s="701"/>
      <c r="DG5" s="1031" t="s">
        <v>235</v>
      </c>
      <c r="DH5" s="1032"/>
      <c r="DI5" s="1032"/>
      <c r="DJ5" s="1032"/>
      <c r="DK5" s="1033"/>
      <c r="DL5" s="1031" t="s">
        <v>446</v>
      </c>
      <c r="DM5" s="1032"/>
      <c r="DN5" s="1032"/>
      <c r="DO5" s="1032"/>
      <c r="DP5" s="1033"/>
      <c r="DQ5" s="699" t="s">
        <v>448</v>
      </c>
      <c r="DR5" s="700"/>
      <c r="DS5" s="700"/>
      <c r="DT5" s="700"/>
      <c r="DU5" s="701"/>
      <c r="DV5" s="699" t="s">
        <v>439</v>
      </c>
      <c r="DW5" s="700"/>
      <c r="DX5" s="700"/>
      <c r="DY5" s="700"/>
      <c r="DZ5" s="705"/>
      <c r="EA5" s="72"/>
    </row>
    <row r="6" spans="1:131" s="52" customFormat="1" ht="26.25" customHeight="1" x14ac:dyDescent="0.15">
      <c r="A6" s="710"/>
      <c r="B6" s="711"/>
      <c r="C6" s="711"/>
      <c r="D6" s="711"/>
      <c r="E6" s="711"/>
      <c r="F6" s="711"/>
      <c r="G6" s="711"/>
      <c r="H6" s="711"/>
      <c r="I6" s="711"/>
      <c r="J6" s="711"/>
      <c r="K6" s="711"/>
      <c r="L6" s="711"/>
      <c r="M6" s="711"/>
      <c r="N6" s="711"/>
      <c r="O6" s="711"/>
      <c r="P6" s="712"/>
      <c r="Q6" s="702"/>
      <c r="R6" s="703"/>
      <c r="S6" s="703"/>
      <c r="T6" s="703"/>
      <c r="U6" s="704"/>
      <c r="V6" s="702"/>
      <c r="W6" s="703"/>
      <c r="X6" s="703"/>
      <c r="Y6" s="703"/>
      <c r="Z6" s="704"/>
      <c r="AA6" s="702"/>
      <c r="AB6" s="703"/>
      <c r="AC6" s="703"/>
      <c r="AD6" s="703"/>
      <c r="AE6" s="703"/>
      <c r="AF6" s="742"/>
      <c r="AG6" s="703"/>
      <c r="AH6" s="703"/>
      <c r="AI6" s="703"/>
      <c r="AJ6" s="706"/>
      <c r="AK6" s="703"/>
      <c r="AL6" s="703"/>
      <c r="AM6" s="703"/>
      <c r="AN6" s="703"/>
      <c r="AO6" s="704"/>
      <c r="AP6" s="702"/>
      <c r="AQ6" s="703"/>
      <c r="AR6" s="703"/>
      <c r="AS6" s="703"/>
      <c r="AT6" s="704"/>
      <c r="AU6" s="702"/>
      <c r="AV6" s="703"/>
      <c r="AW6" s="703"/>
      <c r="AX6" s="703"/>
      <c r="AY6" s="706"/>
      <c r="AZ6" s="61"/>
      <c r="BA6" s="61"/>
      <c r="BB6" s="61"/>
      <c r="BC6" s="61"/>
      <c r="BD6" s="61"/>
      <c r="BE6" s="72"/>
      <c r="BF6" s="72"/>
      <c r="BG6" s="72"/>
      <c r="BH6" s="72"/>
      <c r="BI6" s="72"/>
      <c r="BJ6" s="72"/>
      <c r="BK6" s="72"/>
      <c r="BL6" s="72"/>
      <c r="BM6" s="72"/>
      <c r="BN6" s="72"/>
      <c r="BO6" s="72"/>
      <c r="BP6" s="72"/>
      <c r="BQ6" s="710"/>
      <c r="BR6" s="711"/>
      <c r="BS6" s="711"/>
      <c r="BT6" s="711"/>
      <c r="BU6" s="711"/>
      <c r="BV6" s="711"/>
      <c r="BW6" s="711"/>
      <c r="BX6" s="711"/>
      <c r="BY6" s="711"/>
      <c r="BZ6" s="711"/>
      <c r="CA6" s="711"/>
      <c r="CB6" s="711"/>
      <c r="CC6" s="711"/>
      <c r="CD6" s="711"/>
      <c r="CE6" s="711"/>
      <c r="CF6" s="711"/>
      <c r="CG6" s="712"/>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1034"/>
      <c r="DH6" s="1035"/>
      <c r="DI6" s="1035"/>
      <c r="DJ6" s="1035"/>
      <c r="DK6" s="1036"/>
      <c r="DL6" s="1034"/>
      <c r="DM6" s="1035"/>
      <c r="DN6" s="1035"/>
      <c r="DO6" s="1035"/>
      <c r="DP6" s="1036"/>
      <c r="DQ6" s="702"/>
      <c r="DR6" s="703"/>
      <c r="DS6" s="703"/>
      <c r="DT6" s="703"/>
      <c r="DU6" s="704"/>
      <c r="DV6" s="702"/>
      <c r="DW6" s="703"/>
      <c r="DX6" s="703"/>
      <c r="DY6" s="703"/>
      <c r="DZ6" s="706"/>
      <c r="EA6" s="72"/>
    </row>
    <row r="7" spans="1:131" s="52" customFormat="1" ht="26.25" customHeight="1" x14ac:dyDescent="0.15">
      <c r="A7" s="56">
        <v>1</v>
      </c>
      <c r="B7" s="972" t="s">
        <v>449</v>
      </c>
      <c r="C7" s="973"/>
      <c r="D7" s="973"/>
      <c r="E7" s="973"/>
      <c r="F7" s="973"/>
      <c r="G7" s="973"/>
      <c r="H7" s="973"/>
      <c r="I7" s="973"/>
      <c r="J7" s="973"/>
      <c r="K7" s="973"/>
      <c r="L7" s="973"/>
      <c r="M7" s="973"/>
      <c r="N7" s="973"/>
      <c r="O7" s="973"/>
      <c r="P7" s="974"/>
      <c r="Q7" s="975">
        <v>11700</v>
      </c>
      <c r="R7" s="976"/>
      <c r="S7" s="976"/>
      <c r="T7" s="976"/>
      <c r="U7" s="976"/>
      <c r="V7" s="976">
        <v>11326</v>
      </c>
      <c r="W7" s="976"/>
      <c r="X7" s="976"/>
      <c r="Y7" s="976"/>
      <c r="Z7" s="976"/>
      <c r="AA7" s="976">
        <f>Q7-V7</f>
        <v>374</v>
      </c>
      <c r="AB7" s="976"/>
      <c r="AC7" s="976"/>
      <c r="AD7" s="976"/>
      <c r="AE7" s="1022"/>
      <c r="AF7" s="1023">
        <v>311</v>
      </c>
      <c r="AG7" s="1024"/>
      <c r="AH7" s="1024"/>
      <c r="AI7" s="1024"/>
      <c r="AJ7" s="1025"/>
      <c r="AK7" s="1026">
        <v>12</v>
      </c>
      <c r="AL7" s="976"/>
      <c r="AM7" s="976"/>
      <c r="AN7" s="976"/>
      <c r="AO7" s="976"/>
      <c r="AP7" s="976">
        <v>15228</v>
      </c>
      <c r="AQ7" s="976"/>
      <c r="AR7" s="976"/>
      <c r="AS7" s="976"/>
      <c r="AT7" s="976"/>
      <c r="AU7" s="977"/>
      <c r="AV7" s="977"/>
      <c r="AW7" s="977"/>
      <c r="AX7" s="977"/>
      <c r="AY7" s="978"/>
      <c r="AZ7" s="61"/>
      <c r="BA7" s="61"/>
      <c r="BB7" s="61"/>
      <c r="BC7" s="61"/>
      <c r="BD7" s="61"/>
      <c r="BE7" s="72"/>
      <c r="BF7" s="72"/>
      <c r="BG7" s="72"/>
      <c r="BH7" s="72"/>
      <c r="BI7" s="72"/>
      <c r="BJ7" s="72"/>
      <c r="BK7" s="72"/>
      <c r="BL7" s="72"/>
      <c r="BM7" s="72"/>
      <c r="BN7" s="72"/>
      <c r="BO7" s="72"/>
      <c r="BP7" s="72"/>
      <c r="BQ7" s="56">
        <v>1</v>
      </c>
      <c r="BR7" s="76"/>
      <c r="BS7" s="972" t="s">
        <v>546</v>
      </c>
      <c r="BT7" s="973"/>
      <c r="BU7" s="973"/>
      <c r="BV7" s="973"/>
      <c r="BW7" s="973"/>
      <c r="BX7" s="973"/>
      <c r="BY7" s="973"/>
      <c r="BZ7" s="973"/>
      <c r="CA7" s="973"/>
      <c r="CB7" s="973"/>
      <c r="CC7" s="973"/>
      <c r="CD7" s="973"/>
      <c r="CE7" s="973"/>
      <c r="CF7" s="973"/>
      <c r="CG7" s="974"/>
      <c r="CH7" s="1027">
        <v>17</v>
      </c>
      <c r="CI7" s="1028"/>
      <c r="CJ7" s="1028"/>
      <c r="CK7" s="1028"/>
      <c r="CL7" s="1029"/>
      <c r="CM7" s="1027">
        <v>650</v>
      </c>
      <c r="CN7" s="1028"/>
      <c r="CO7" s="1028"/>
      <c r="CP7" s="1028"/>
      <c r="CQ7" s="1029"/>
      <c r="CR7" s="1027">
        <v>111</v>
      </c>
      <c r="CS7" s="1028"/>
      <c r="CT7" s="1028"/>
      <c r="CU7" s="1028"/>
      <c r="CV7" s="1029"/>
      <c r="CW7" s="1027" t="s">
        <v>200</v>
      </c>
      <c r="CX7" s="1028"/>
      <c r="CY7" s="1028"/>
      <c r="CZ7" s="1028"/>
      <c r="DA7" s="1029"/>
      <c r="DB7" s="1027" t="s">
        <v>200</v>
      </c>
      <c r="DC7" s="1028"/>
      <c r="DD7" s="1028"/>
      <c r="DE7" s="1028"/>
      <c r="DF7" s="1029"/>
      <c r="DG7" s="1027" t="s">
        <v>200</v>
      </c>
      <c r="DH7" s="1028"/>
      <c r="DI7" s="1028"/>
      <c r="DJ7" s="1028"/>
      <c r="DK7" s="1029"/>
      <c r="DL7" s="1027" t="s">
        <v>200</v>
      </c>
      <c r="DM7" s="1028"/>
      <c r="DN7" s="1028"/>
      <c r="DO7" s="1028"/>
      <c r="DP7" s="1029"/>
      <c r="DQ7" s="1027" t="s">
        <v>200</v>
      </c>
      <c r="DR7" s="1028"/>
      <c r="DS7" s="1028"/>
      <c r="DT7" s="1028"/>
      <c r="DU7" s="1029"/>
      <c r="DV7" s="972"/>
      <c r="DW7" s="973"/>
      <c r="DX7" s="973"/>
      <c r="DY7" s="973"/>
      <c r="DZ7" s="1030"/>
      <c r="EA7" s="72"/>
    </row>
    <row r="8" spans="1:131" s="52" customFormat="1" ht="26.25" customHeight="1" x14ac:dyDescent="0.15">
      <c r="A8" s="57">
        <v>2</v>
      </c>
      <c r="B8" s="961"/>
      <c r="C8" s="962"/>
      <c r="D8" s="962"/>
      <c r="E8" s="962"/>
      <c r="F8" s="962"/>
      <c r="G8" s="962"/>
      <c r="H8" s="962"/>
      <c r="I8" s="962"/>
      <c r="J8" s="962"/>
      <c r="K8" s="962"/>
      <c r="L8" s="962"/>
      <c r="M8" s="962"/>
      <c r="N8" s="962"/>
      <c r="O8" s="962"/>
      <c r="P8" s="963"/>
      <c r="Q8" s="964"/>
      <c r="R8" s="965"/>
      <c r="S8" s="965"/>
      <c r="T8" s="965"/>
      <c r="U8" s="965"/>
      <c r="V8" s="965"/>
      <c r="W8" s="965"/>
      <c r="X8" s="965"/>
      <c r="Y8" s="965"/>
      <c r="Z8" s="965"/>
      <c r="AA8" s="965"/>
      <c r="AB8" s="965"/>
      <c r="AC8" s="965"/>
      <c r="AD8" s="965"/>
      <c r="AE8" s="971"/>
      <c r="AF8" s="991"/>
      <c r="AG8" s="969"/>
      <c r="AH8" s="969"/>
      <c r="AI8" s="969"/>
      <c r="AJ8" s="992"/>
      <c r="AK8" s="970"/>
      <c r="AL8" s="965"/>
      <c r="AM8" s="965"/>
      <c r="AN8" s="965"/>
      <c r="AO8" s="965"/>
      <c r="AP8" s="965"/>
      <c r="AQ8" s="965"/>
      <c r="AR8" s="965"/>
      <c r="AS8" s="965"/>
      <c r="AT8" s="965"/>
      <c r="AU8" s="966"/>
      <c r="AV8" s="966"/>
      <c r="AW8" s="966"/>
      <c r="AX8" s="966"/>
      <c r="AY8" s="967"/>
      <c r="AZ8" s="61"/>
      <c r="BA8" s="61"/>
      <c r="BB8" s="61"/>
      <c r="BC8" s="61"/>
      <c r="BD8" s="61"/>
      <c r="BE8" s="72"/>
      <c r="BF8" s="72"/>
      <c r="BG8" s="72"/>
      <c r="BH8" s="72"/>
      <c r="BI8" s="72"/>
      <c r="BJ8" s="72"/>
      <c r="BK8" s="72"/>
      <c r="BL8" s="72"/>
      <c r="BM8" s="72"/>
      <c r="BN8" s="72"/>
      <c r="BO8" s="72"/>
      <c r="BP8" s="72"/>
      <c r="BQ8" s="57">
        <v>2</v>
      </c>
      <c r="BR8" s="77"/>
      <c r="BS8" s="961"/>
      <c r="BT8" s="962"/>
      <c r="BU8" s="962"/>
      <c r="BV8" s="962"/>
      <c r="BW8" s="962"/>
      <c r="BX8" s="962"/>
      <c r="BY8" s="962"/>
      <c r="BZ8" s="962"/>
      <c r="CA8" s="962"/>
      <c r="CB8" s="962"/>
      <c r="CC8" s="962"/>
      <c r="CD8" s="962"/>
      <c r="CE8" s="962"/>
      <c r="CF8" s="962"/>
      <c r="CG8" s="963"/>
      <c r="CH8" s="968"/>
      <c r="CI8" s="969"/>
      <c r="CJ8" s="969"/>
      <c r="CK8" s="969"/>
      <c r="CL8" s="979"/>
      <c r="CM8" s="968"/>
      <c r="CN8" s="969"/>
      <c r="CO8" s="969"/>
      <c r="CP8" s="969"/>
      <c r="CQ8" s="979"/>
      <c r="CR8" s="968"/>
      <c r="CS8" s="969"/>
      <c r="CT8" s="969"/>
      <c r="CU8" s="969"/>
      <c r="CV8" s="979"/>
      <c r="CW8" s="968"/>
      <c r="CX8" s="969"/>
      <c r="CY8" s="969"/>
      <c r="CZ8" s="969"/>
      <c r="DA8" s="979"/>
      <c r="DB8" s="968"/>
      <c r="DC8" s="969"/>
      <c r="DD8" s="969"/>
      <c r="DE8" s="969"/>
      <c r="DF8" s="979"/>
      <c r="DG8" s="968"/>
      <c r="DH8" s="969"/>
      <c r="DI8" s="969"/>
      <c r="DJ8" s="969"/>
      <c r="DK8" s="979"/>
      <c r="DL8" s="968"/>
      <c r="DM8" s="969"/>
      <c r="DN8" s="969"/>
      <c r="DO8" s="969"/>
      <c r="DP8" s="979"/>
      <c r="DQ8" s="968"/>
      <c r="DR8" s="969"/>
      <c r="DS8" s="969"/>
      <c r="DT8" s="969"/>
      <c r="DU8" s="979"/>
      <c r="DV8" s="961"/>
      <c r="DW8" s="962"/>
      <c r="DX8" s="962"/>
      <c r="DY8" s="962"/>
      <c r="DZ8" s="980"/>
      <c r="EA8" s="72"/>
    </row>
    <row r="9" spans="1:131" s="52" customFormat="1" ht="26.25" customHeight="1" x14ac:dyDescent="0.15">
      <c r="A9" s="57">
        <v>3</v>
      </c>
      <c r="B9" s="961"/>
      <c r="C9" s="962"/>
      <c r="D9" s="962"/>
      <c r="E9" s="962"/>
      <c r="F9" s="962"/>
      <c r="G9" s="962"/>
      <c r="H9" s="962"/>
      <c r="I9" s="962"/>
      <c r="J9" s="962"/>
      <c r="K9" s="962"/>
      <c r="L9" s="962"/>
      <c r="M9" s="962"/>
      <c r="N9" s="962"/>
      <c r="O9" s="962"/>
      <c r="P9" s="963"/>
      <c r="Q9" s="964"/>
      <c r="R9" s="965"/>
      <c r="S9" s="965"/>
      <c r="T9" s="965"/>
      <c r="U9" s="965"/>
      <c r="V9" s="965"/>
      <c r="W9" s="965"/>
      <c r="X9" s="965"/>
      <c r="Y9" s="965"/>
      <c r="Z9" s="965"/>
      <c r="AA9" s="965"/>
      <c r="AB9" s="965"/>
      <c r="AC9" s="965"/>
      <c r="AD9" s="965"/>
      <c r="AE9" s="971"/>
      <c r="AF9" s="991"/>
      <c r="AG9" s="969"/>
      <c r="AH9" s="969"/>
      <c r="AI9" s="969"/>
      <c r="AJ9" s="992"/>
      <c r="AK9" s="970"/>
      <c r="AL9" s="965"/>
      <c r="AM9" s="965"/>
      <c r="AN9" s="965"/>
      <c r="AO9" s="965"/>
      <c r="AP9" s="965"/>
      <c r="AQ9" s="965"/>
      <c r="AR9" s="965"/>
      <c r="AS9" s="965"/>
      <c r="AT9" s="965"/>
      <c r="AU9" s="966"/>
      <c r="AV9" s="966"/>
      <c r="AW9" s="966"/>
      <c r="AX9" s="966"/>
      <c r="AY9" s="967"/>
      <c r="AZ9" s="61"/>
      <c r="BA9" s="61"/>
      <c r="BB9" s="61"/>
      <c r="BC9" s="61"/>
      <c r="BD9" s="61"/>
      <c r="BE9" s="72"/>
      <c r="BF9" s="72"/>
      <c r="BG9" s="72"/>
      <c r="BH9" s="72"/>
      <c r="BI9" s="72"/>
      <c r="BJ9" s="72"/>
      <c r="BK9" s="72"/>
      <c r="BL9" s="72"/>
      <c r="BM9" s="72"/>
      <c r="BN9" s="72"/>
      <c r="BO9" s="72"/>
      <c r="BP9" s="72"/>
      <c r="BQ9" s="57">
        <v>3</v>
      </c>
      <c r="BR9" s="77"/>
      <c r="BS9" s="961"/>
      <c r="BT9" s="962"/>
      <c r="BU9" s="962"/>
      <c r="BV9" s="962"/>
      <c r="BW9" s="962"/>
      <c r="BX9" s="962"/>
      <c r="BY9" s="962"/>
      <c r="BZ9" s="962"/>
      <c r="CA9" s="962"/>
      <c r="CB9" s="962"/>
      <c r="CC9" s="962"/>
      <c r="CD9" s="962"/>
      <c r="CE9" s="962"/>
      <c r="CF9" s="962"/>
      <c r="CG9" s="963"/>
      <c r="CH9" s="968"/>
      <c r="CI9" s="969"/>
      <c r="CJ9" s="969"/>
      <c r="CK9" s="969"/>
      <c r="CL9" s="979"/>
      <c r="CM9" s="968"/>
      <c r="CN9" s="969"/>
      <c r="CO9" s="969"/>
      <c r="CP9" s="969"/>
      <c r="CQ9" s="979"/>
      <c r="CR9" s="968"/>
      <c r="CS9" s="969"/>
      <c r="CT9" s="969"/>
      <c r="CU9" s="969"/>
      <c r="CV9" s="979"/>
      <c r="CW9" s="968"/>
      <c r="CX9" s="969"/>
      <c r="CY9" s="969"/>
      <c r="CZ9" s="969"/>
      <c r="DA9" s="979"/>
      <c r="DB9" s="968"/>
      <c r="DC9" s="969"/>
      <c r="DD9" s="969"/>
      <c r="DE9" s="969"/>
      <c r="DF9" s="979"/>
      <c r="DG9" s="968"/>
      <c r="DH9" s="969"/>
      <c r="DI9" s="969"/>
      <c r="DJ9" s="969"/>
      <c r="DK9" s="979"/>
      <c r="DL9" s="968"/>
      <c r="DM9" s="969"/>
      <c r="DN9" s="969"/>
      <c r="DO9" s="969"/>
      <c r="DP9" s="979"/>
      <c r="DQ9" s="968"/>
      <c r="DR9" s="969"/>
      <c r="DS9" s="969"/>
      <c r="DT9" s="969"/>
      <c r="DU9" s="979"/>
      <c r="DV9" s="961"/>
      <c r="DW9" s="962"/>
      <c r="DX9" s="962"/>
      <c r="DY9" s="962"/>
      <c r="DZ9" s="980"/>
      <c r="EA9" s="72"/>
    </row>
    <row r="10" spans="1:131" s="52" customFormat="1" ht="26.25" customHeight="1" x14ac:dyDescent="0.15">
      <c r="A10" s="57">
        <v>4</v>
      </c>
      <c r="B10" s="961"/>
      <c r="C10" s="962"/>
      <c r="D10" s="962"/>
      <c r="E10" s="962"/>
      <c r="F10" s="962"/>
      <c r="G10" s="962"/>
      <c r="H10" s="962"/>
      <c r="I10" s="962"/>
      <c r="J10" s="962"/>
      <c r="K10" s="962"/>
      <c r="L10" s="962"/>
      <c r="M10" s="962"/>
      <c r="N10" s="962"/>
      <c r="O10" s="962"/>
      <c r="P10" s="963"/>
      <c r="Q10" s="964"/>
      <c r="R10" s="965"/>
      <c r="S10" s="965"/>
      <c r="T10" s="965"/>
      <c r="U10" s="965"/>
      <c r="V10" s="965"/>
      <c r="W10" s="965"/>
      <c r="X10" s="965"/>
      <c r="Y10" s="965"/>
      <c r="Z10" s="965"/>
      <c r="AA10" s="965"/>
      <c r="AB10" s="965"/>
      <c r="AC10" s="965"/>
      <c r="AD10" s="965"/>
      <c r="AE10" s="971"/>
      <c r="AF10" s="991"/>
      <c r="AG10" s="969"/>
      <c r="AH10" s="969"/>
      <c r="AI10" s="969"/>
      <c r="AJ10" s="992"/>
      <c r="AK10" s="970"/>
      <c r="AL10" s="965"/>
      <c r="AM10" s="965"/>
      <c r="AN10" s="965"/>
      <c r="AO10" s="965"/>
      <c r="AP10" s="965"/>
      <c r="AQ10" s="965"/>
      <c r="AR10" s="965"/>
      <c r="AS10" s="965"/>
      <c r="AT10" s="965"/>
      <c r="AU10" s="966"/>
      <c r="AV10" s="966"/>
      <c r="AW10" s="966"/>
      <c r="AX10" s="966"/>
      <c r="AY10" s="967"/>
      <c r="AZ10" s="61"/>
      <c r="BA10" s="61"/>
      <c r="BB10" s="61"/>
      <c r="BC10" s="61"/>
      <c r="BD10" s="61"/>
      <c r="BE10" s="72"/>
      <c r="BF10" s="72"/>
      <c r="BG10" s="72"/>
      <c r="BH10" s="72"/>
      <c r="BI10" s="72"/>
      <c r="BJ10" s="72"/>
      <c r="BK10" s="72"/>
      <c r="BL10" s="72"/>
      <c r="BM10" s="72"/>
      <c r="BN10" s="72"/>
      <c r="BO10" s="72"/>
      <c r="BP10" s="72"/>
      <c r="BQ10" s="57">
        <v>4</v>
      </c>
      <c r="BR10" s="77"/>
      <c r="BS10" s="961"/>
      <c r="BT10" s="962"/>
      <c r="BU10" s="962"/>
      <c r="BV10" s="962"/>
      <c r="BW10" s="962"/>
      <c r="BX10" s="962"/>
      <c r="BY10" s="962"/>
      <c r="BZ10" s="962"/>
      <c r="CA10" s="962"/>
      <c r="CB10" s="962"/>
      <c r="CC10" s="962"/>
      <c r="CD10" s="962"/>
      <c r="CE10" s="962"/>
      <c r="CF10" s="962"/>
      <c r="CG10" s="963"/>
      <c r="CH10" s="968"/>
      <c r="CI10" s="969"/>
      <c r="CJ10" s="969"/>
      <c r="CK10" s="969"/>
      <c r="CL10" s="979"/>
      <c r="CM10" s="968"/>
      <c r="CN10" s="969"/>
      <c r="CO10" s="969"/>
      <c r="CP10" s="969"/>
      <c r="CQ10" s="979"/>
      <c r="CR10" s="968"/>
      <c r="CS10" s="969"/>
      <c r="CT10" s="969"/>
      <c r="CU10" s="969"/>
      <c r="CV10" s="979"/>
      <c r="CW10" s="968"/>
      <c r="CX10" s="969"/>
      <c r="CY10" s="969"/>
      <c r="CZ10" s="969"/>
      <c r="DA10" s="979"/>
      <c r="DB10" s="968"/>
      <c r="DC10" s="969"/>
      <c r="DD10" s="969"/>
      <c r="DE10" s="969"/>
      <c r="DF10" s="979"/>
      <c r="DG10" s="968"/>
      <c r="DH10" s="969"/>
      <c r="DI10" s="969"/>
      <c r="DJ10" s="969"/>
      <c r="DK10" s="979"/>
      <c r="DL10" s="968"/>
      <c r="DM10" s="969"/>
      <c r="DN10" s="969"/>
      <c r="DO10" s="969"/>
      <c r="DP10" s="979"/>
      <c r="DQ10" s="968"/>
      <c r="DR10" s="969"/>
      <c r="DS10" s="969"/>
      <c r="DT10" s="969"/>
      <c r="DU10" s="979"/>
      <c r="DV10" s="961"/>
      <c r="DW10" s="962"/>
      <c r="DX10" s="962"/>
      <c r="DY10" s="962"/>
      <c r="DZ10" s="980"/>
      <c r="EA10" s="72"/>
    </row>
    <row r="11" spans="1:131" s="52" customFormat="1" ht="26.25" customHeight="1" x14ac:dyDescent="0.15">
      <c r="A11" s="57">
        <v>5</v>
      </c>
      <c r="B11" s="961"/>
      <c r="C11" s="962"/>
      <c r="D11" s="962"/>
      <c r="E11" s="962"/>
      <c r="F11" s="962"/>
      <c r="G11" s="962"/>
      <c r="H11" s="962"/>
      <c r="I11" s="962"/>
      <c r="J11" s="962"/>
      <c r="K11" s="962"/>
      <c r="L11" s="962"/>
      <c r="M11" s="962"/>
      <c r="N11" s="962"/>
      <c r="O11" s="962"/>
      <c r="P11" s="963"/>
      <c r="Q11" s="964"/>
      <c r="R11" s="965"/>
      <c r="S11" s="965"/>
      <c r="T11" s="965"/>
      <c r="U11" s="965"/>
      <c r="V11" s="965"/>
      <c r="W11" s="965"/>
      <c r="X11" s="965"/>
      <c r="Y11" s="965"/>
      <c r="Z11" s="965"/>
      <c r="AA11" s="965"/>
      <c r="AB11" s="965"/>
      <c r="AC11" s="965"/>
      <c r="AD11" s="965"/>
      <c r="AE11" s="971"/>
      <c r="AF11" s="991"/>
      <c r="AG11" s="969"/>
      <c r="AH11" s="969"/>
      <c r="AI11" s="969"/>
      <c r="AJ11" s="992"/>
      <c r="AK11" s="970"/>
      <c r="AL11" s="965"/>
      <c r="AM11" s="965"/>
      <c r="AN11" s="965"/>
      <c r="AO11" s="965"/>
      <c r="AP11" s="965"/>
      <c r="AQ11" s="965"/>
      <c r="AR11" s="965"/>
      <c r="AS11" s="965"/>
      <c r="AT11" s="965"/>
      <c r="AU11" s="966"/>
      <c r="AV11" s="966"/>
      <c r="AW11" s="966"/>
      <c r="AX11" s="966"/>
      <c r="AY11" s="967"/>
      <c r="AZ11" s="61"/>
      <c r="BA11" s="61"/>
      <c r="BB11" s="61"/>
      <c r="BC11" s="61"/>
      <c r="BD11" s="61"/>
      <c r="BE11" s="72"/>
      <c r="BF11" s="72"/>
      <c r="BG11" s="72"/>
      <c r="BH11" s="72"/>
      <c r="BI11" s="72"/>
      <c r="BJ11" s="72"/>
      <c r="BK11" s="72"/>
      <c r="BL11" s="72"/>
      <c r="BM11" s="72"/>
      <c r="BN11" s="72"/>
      <c r="BO11" s="72"/>
      <c r="BP11" s="72"/>
      <c r="BQ11" s="57">
        <v>5</v>
      </c>
      <c r="BR11" s="77"/>
      <c r="BS11" s="961"/>
      <c r="BT11" s="962"/>
      <c r="BU11" s="962"/>
      <c r="BV11" s="962"/>
      <c r="BW11" s="962"/>
      <c r="BX11" s="962"/>
      <c r="BY11" s="962"/>
      <c r="BZ11" s="962"/>
      <c r="CA11" s="962"/>
      <c r="CB11" s="962"/>
      <c r="CC11" s="962"/>
      <c r="CD11" s="962"/>
      <c r="CE11" s="962"/>
      <c r="CF11" s="962"/>
      <c r="CG11" s="963"/>
      <c r="CH11" s="968"/>
      <c r="CI11" s="969"/>
      <c r="CJ11" s="969"/>
      <c r="CK11" s="969"/>
      <c r="CL11" s="979"/>
      <c r="CM11" s="968"/>
      <c r="CN11" s="969"/>
      <c r="CO11" s="969"/>
      <c r="CP11" s="969"/>
      <c r="CQ11" s="979"/>
      <c r="CR11" s="968"/>
      <c r="CS11" s="969"/>
      <c r="CT11" s="969"/>
      <c r="CU11" s="969"/>
      <c r="CV11" s="979"/>
      <c r="CW11" s="968"/>
      <c r="CX11" s="969"/>
      <c r="CY11" s="969"/>
      <c r="CZ11" s="969"/>
      <c r="DA11" s="979"/>
      <c r="DB11" s="968"/>
      <c r="DC11" s="969"/>
      <c r="DD11" s="969"/>
      <c r="DE11" s="969"/>
      <c r="DF11" s="979"/>
      <c r="DG11" s="968"/>
      <c r="DH11" s="969"/>
      <c r="DI11" s="969"/>
      <c r="DJ11" s="969"/>
      <c r="DK11" s="979"/>
      <c r="DL11" s="968"/>
      <c r="DM11" s="969"/>
      <c r="DN11" s="969"/>
      <c r="DO11" s="969"/>
      <c r="DP11" s="979"/>
      <c r="DQ11" s="968"/>
      <c r="DR11" s="969"/>
      <c r="DS11" s="969"/>
      <c r="DT11" s="969"/>
      <c r="DU11" s="979"/>
      <c r="DV11" s="961"/>
      <c r="DW11" s="962"/>
      <c r="DX11" s="962"/>
      <c r="DY11" s="962"/>
      <c r="DZ11" s="980"/>
      <c r="EA11" s="72"/>
    </row>
    <row r="12" spans="1:131" s="52" customFormat="1" ht="26.25" customHeight="1" x14ac:dyDescent="0.15">
      <c r="A12" s="57">
        <v>6</v>
      </c>
      <c r="B12" s="961"/>
      <c r="C12" s="962"/>
      <c r="D12" s="962"/>
      <c r="E12" s="962"/>
      <c r="F12" s="962"/>
      <c r="G12" s="962"/>
      <c r="H12" s="962"/>
      <c r="I12" s="962"/>
      <c r="J12" s="962"/>
      <c r="K12" s="962"/>
      <c r="L12" s="962"/>
      <c r="M12" s="962"/>
      <c r="N12" s="962"/>
      <c r="O12" s="962"/>
      <c r="P12" s="963"/>
      <c r="Q12" s="964"/>
      <c r="R12" s="965"/>
      <c r="S12" s="965"/>
      <c r="T12" s="965"/>
      <c r="U12" s="965"/>
      <c r="V12" s="965"/>
      <c r="W12" s="965"/>
      <c r="X12" s="965"/>
      <c r="Y12" s="965"/>
      <c r="Z12" s="965"/>
      <c r="AA12" s="965"/>
      <c r="AB12" s="965"/>
      <c r="AC12" s="965"/>
      <c r="AD12" s="965"/>
      <c r="AE12" s="971"/>
      <c r="AF12" s="991"/>
      <c r="AG12" s="969"/>
      <c r="AH12" s="969"/>
      <c r="AI12" s="969"/>
      <c r="AJ12" s="992"/>
      <c r="AK12" s="970"/>
      <c r="AL12" s="965"/>
      <c r="AM12" s="965"/>
      <c r="AN12" s="965"/>
      <c r="AO12" s="965"/>
      <c r="AP12" s="965"/>
      <c r="AQ12" s="965"/>
      <c r="AR12" s="965"/>
      <c r="AS12" s="965"/>
      <c r="AT12" s="965"/>
      <c r="AU12" s="966"/>
      <c r="AV12" s="966"/>
      <c r="AW12" s="966"/>
      <c r="AX12" s="966"/>
      <c r="AY12" s="967"/>
      <c r="AZ12" s="61"/>
      <c r="BA12" s="61"/>
      <c r="BB12" s="61"/>
      <c r="BC12" s="61"/>
      <c r="BD12" s="61"/>
      <c r="BE12" s="72"/>
      <c r="BF12" s="72"/>
      <c r="BG12" s="72"/>
      <c r="BH12" s="72"/>
      <c r="BI12" s="72"/>
      <c r="BJ12" s="72"/>
      <c r="BK12" s="72"/>
      <c r="BL12" s="72"/>
      <c r="BM12" s="72"/>
      <c r="BN12" s="72"/>
      <c r="BO12" s="72"/>
      <c r="BP12" s="72"/>
      <c r="BQ12" s="57">
        <v>6</v>
      </c>
      <c r="BR12" s="77"/>
      <c r="BS12" s="961"/>
      <c r="BT12" s="962"/>
      <c r="BU12" s="962"/>
      <c r="BV12" s="962"/>
      <c r="BW12" s="962"/>
      <c r="BX12" s="962"/>
      <c r="BY12" s="962"/>
      <c r="BZ12" s="962"/>
      <c r="CA12" s="962"/>
      <c r="CB12" s="962"/>
      <c r="CC12" s="962"/>
      <c r="CD12" s="962"/>
      <c r="CE12" s="962"/>
      <c r="CF12" s="962"/>
      <c r="CG12" s="963"/>
      <c r="CH12" s="968"/>
      <c r="CI12" s="969"/>
      <c r="CJ12" s="969"/>
      <c r="CK12" s="969"/>
      <c r="CL12" s="979"/>
      <c r="CM12" s="968"/>
      <c r="CN12" s="969"/>
      <c r="CO12" s="969"/>
      <c r="CP12" s="969"/>
      <c r="CQ12" s="979"/>
      <c r="CR12" s="968"/>
      <c r="CS12" s="969"/>
      <c r="CT12" s="969"/>
      <c r="CU12" s="969"/>
      <c r="CV12" s="979"/>
      <c r="CW12" s="968"/>
      <c r="CX12" s="969"/>
      <c r="CY12" s="969"/>
      <c r="CZ12" s="969"/>
      <c r="DA12" s="979"/>
      <c r="DB12" s="968"/>
      <c r="DC12" s="969"/>
      <c r="DD12" s="969"/>
      <c r="DE12" s="969"/>
      <c r="DF12" s="979"/>
      <c r="DG12" s="968"/>
      <c r="DH12" s="969"/>
      <c r="DI12" s="969"/>
      <c r="DJ12" s="969"/>
      <c r="DK12" s="979"/>
      <c r="DL12" s="968"/>
      <c r="DM12" s="969"/>
      <c r="DN12" s="969"/>
      <c r="DO12" s="969"/>
      <c r="DP12" s="979"/>
      <c r="DQ12" s="968"/>
      <c r="DR12" s="969"/>
      <c r="DS12" s="969"/>
      <c r="DT12" s="969"/>
      <c r="DU12" s="979"/>
      <c r="DV12" s="961"/>
      <c r="DW12" s="962"/>
      <c r="DX12" s="962"/>
      <c r="DY12" s="962"/>
      <c r="DZ12" s="980"/>
      <c r="EA12" s="72"/>
    </row>
    <row r="13" spans="1:131" s="52" customFormat="1" ht="26.25" customHeight="1" x14ac:dyDescent="0.15">
      <c r="A13" s="57">
        <v>7</v>
      </c>
      <c r="B13" s="961"/>
      <c r="C13" s="962"/>
      <c r="D13" s="962"/>
      <c r="E13" s="962"/>
      <c r="F13" s="962"/>
      <c r="G13" s="962"/>
      <c r="H13" s="962"/>
      <c r="I13" s="962"/>
      <c r="J13" s="962"/>
      <c r="K13" s="962"/>
      <c r="L13" s="962"/>
      <c r="M13" s="962"/>
      <c r="N13" s="962"/>
      <c r="O13" s="962"/>
      <c r="P13" s="963"/>
      <c r="Q13" s="964"/>
      <c r="R13" s="965"/>
      <c r="S13" s="965"/>
      <c r="T13" s="965"/>
      <c r="U13" s="965"/>
      <c r="V13" s="965"/>
      <c r="W13" s="965"/>
      <c r="X13" s="965"/>
      <c r="Y13" s="965"/>
      <c r="Z13" s="965"/>
      <c r="AA13" s="965"/>
      <c r="AB13" s="965"/>
      <c r="AC13" s="965"/>
      <c r="AD13" s="965"/>
      <c r="AE13" s="971"/>
      <c r="AF13" s="991"/>
      <c r="AG13" s="969"/>
      <c r="AH13" s="969"/>
      <c r="AI13" s="969"/>
      <c r="AJ13" s="992"/>
      <c r="AK13" s="970"/>
      <c r="AL13" s="965"/>
      <c r="AM13" s="965"/>
      <c r="AN13" s="965"/>
      <c r="AO13" s="965"/>
      <c r="AP13" s="965"/>
      <c r="AQ13" s="965"/>
      <c r="AR13" s="965"/>
      <c r="AS13" s="965"/>
      <c r="AT13" s="965"/>
      <c r="AU13" s="966"/>
      <c r="AV13" s="966"/>
      <c r="AW13" s="966"/>
      <c r="AX13" s="966"/>
      <c r="AY13" s="967"/>
      <c r="AZ13" s="61"/>
      <c r="BA13" s="61"/>
      <c r="BB13" s="61"/>
      <c r="BC13" s="61"/>
      <c r="BD13" s="61"/>
      <c r="BE13" s="72"/>
      <c r="BF13" s="72"/>
      <c r="BG13" s="72"/>
      <c r="BH13" s="72"/>
      <c r="BI13" s="72"/>
      <c r="BJ13" s="72"/>
      <c r="BK13" s="72"/>
      <c r="BL13" s="72"/>
      <c r="BM13" s="72"/>
      <c r="BN13" s="72"/>
      <c r="BO13" s="72"/>
      <c r="BP13" s="72"/>
      <c r="BQ13" s="57">
        <v>7</v>
      </c>
      <c r="BR13" s="77"/>
      <c r="BS13" s="961"/>
      <c r="BT13" s="962"/>
      <c r="BU13" s="962"/>
      <c r="BV13" s="962"/>
      <c r="BW13" s="962"/>
      <c r="BX13" s="962"/>
      <c r="BY13" s="962"/>
      <c r="BZ13" s="962"/>
      <c r="CA13" s="962"/>
      <c r="CB13" s="962"/>
      <c r="CC13" s="962"/>
      <c r="CD13" s="962"/>
      <c r="CE13" s="962"/>
      <c r="CF13" s="962"/>
      <c r="CG13" s="963"/>
      <c r="CH13" s="968"/>
      <c r="CI13" s="969"/>
      <c r="CJ13" s="969"/>
      <c r="CK13" s="969"/>
      <c r="CL13" s="979"/>
      <c r="CM13" s="968"/>
      <c r="CN13" s="969"/>
      <c r="CO13" s="969"/>
      <c r="CP13" s="969"/>
      <c r="CQ13" s="979"/>
      <c r="CR13" s="968"/>
      <c r="CS13" s="969"/>
      <c r="CT13" s="969"/>
      <c r="CU13" s="969"/>
      <c r="CV13" s="979"/>
      <c r="CW13" s="968"/>
      <c r="CX13" s="969"/>
      <c r="CY13" s="969"/>
      <c r="CZ13" s="969"/>
      <c r="DA13" s="979"/>
      <c r="DB13" s="968"/>
      <c r="DC13" s="969"/>
      <c r="DD13" s="969"/>
      <c r="DE13" s="969"/>
      <c r="DF13" s="979"/>
      <c r="DG13" s="968"/>
      <c r="DH13" s="969"/>
      <c r="DI13" s="969"/>
      <c r="DJ13" s="969"/>
      <c r="DK13" s="979"/>
      <c r="DL13" s="968"/>
      <c r="DM13" s="969"/>
      <c r="DN13" s="969"/>
      <c r="DO13" s="969"/>
      <c r="DP13" s="979"/>
      <c r="DQ13" s="968"/>
      <c r="DR13" s="969"/>
      <c r="DS13" s="969"/>
      <c r="DT13" s="969"/>
      <c r="DU13" s="979"/>
      <c r="DV13" s="961"/>
      <c r="DW13" s="962"/>
      <c r="DX13" s="962"/>
      <c r="DY13" s="962"/>
      <c r="DZ13" s="980"/>
      <c r="EA13" s="72"/>
    </row>
    <row r="14" spans="1:131" s="52" customFormat="1" ht="26.25" customHeight="1" x14ac:dyDescent="0.15">
      <c r="A14" s="57">
        <v>8</v>
      </c>
      <c r="B14" s="961"/>
      <c r="C14" s="962"/>
      <c r="D14" s="962"/>
      <c r="E14" s="962"/>
      <c r="F14" s="962"/>
      <c r="G14" s="962"/>
      <c r="H14" s="962"/>
      <c r="I14" s="962"/>
      <c r="J14" s="962"/>
      <c r="K14" s="962"/>
      <c r="L14" s="962"/>
      <c r="M14" s="962"/>
      <c r="N14" s="962"/>
      <c r="O14" s="962"/>
      <c r="P14" s="963"/>
      <c r="Q14" s="964"/>
      <c r="R14" s="965"/>
      <c r="S14" s="965"/>
      <c r="T14" s="965"/>
      <c r="U14" s="965"/>
      <c r="V14" s="965"/>
      <c r="W14" s="965"/>
      <c r="X14" s="965"/>
      <c r="Y14" s="965"/>
      <c r="Z14" s="965"/>
      <c r="AA14" s="965"/>
      <c r="AB14" s="965"/>
      <c r="AC14" s="965"/>
      <c r="AD14" s="965"/>
      <c r="AE14" s="971"/>
      <c r="AF14" s="991"/>
      <c r="AG14" s="969"/>
      <c r="AH14" s="969"/>
      <c r="AI14" s="969"/>
      <c r="AJ14" s="992"/>
      <c r="AK14" s="970"/>
      <c r="AL14" s="965"/>
      <c r="AM14" s="965"/>
      <c r="AN14" s="965"/>
      <c r="AO14" s="965"/>
      <c r="AP14" s="965"/>
      <c r="AQ14" s="965"/>
      <c r="AR14" s="965"/>
      <c r="AS14" s="965"/>
      <c r="AT14" s="965"/>
      <c r="AU14" s="966"/>
      <c r="AV14" s="966"/>
      <c r="AW14" s="966"/>
      <c r="AX14" s="966"/>
      <c r="AY14" s="967"/>
      <c r="AZ14" s="61"/>
      <c r="BA14" s="61"/>
      <c r="BB14" s="61"/>
      <c r="BC14" s="61"/>
      <c r="BD14" s="61"/>
      <c r="BE14" s="72"/>
      <c r="BF14" s="72"/>
      <c r="BG14" s="72"/>
      <c r="BH14" s="72"/>
      <c r="BI14" s="72"/>
      <c r="BJ14" s="72"/>
      <c r="BK14" s="72"/>
      <c r="BL14" s="72"/>
      <c r="BM14" s="72"/>
      <c r="BN14" s="72"/>
      <c r="BO14" s="72"/>
      <c r="BP14" s="72"/>
      <c r="BQ14" s="57">
        <v>8</v>
      </c>
      <c r="BR14" s="77"/>
      <c r="BS14" s="961"/>
      <c r="BT14" s="962"/>
      <c r="BU14" s="962"/>
      <c r="BV14" s="962"/>
      <c r="BW14" s="962"/>
      <c r="BX14" s="962"/>
      <c r="BY14" s="962"/>
      <c r="BZ14" s="962"/>
      <c r="CA14" s="962"/>
      <c r="CB14" s="962"/>
      <c r="CC14" s="962"/>
      <c r="CD14" s="962"/>
      <c r="CE14" s="962"/>
      <c r="CF14" s="962"/>
      <c r="CG14" s="963"/>
      <c r="CH14" s="968"/>
      <c r="CI14" s="969"/>
      <c r="CJ14" s="969"/>
      <c r="CK14" s="969"/>
      <c r="CL14" s="979"/>
      <c r="CM14" s="968"/>
      <c r="CN14" s="969"/>
      <c r="CO14" s="969"/>
      <c r="CP14" s="969"/>
      <c r="CQ14" s="979"/>
      <c r="CR14" s="968"/>
      <c r="CS14" s="969"/>
      <c r="CT14" s="969"/>
      <c r="CU14" s="969"/>
      <c r="CV14" s="979"/>
      <c r="CW14" s="968"/>
      <c r="CX14" s="969"/>
      <c r="CY14" s="969"/>
      <c r="CZ14" s="969"/>
      <c r="DA14" s="979"/>
      <c r="DB14" s="968"/>
      <c r="DC14" s="969"/>
      <c r="DD14" s="969"/>
      <c r="DE14" s="969"/>
      <c r="DF14" s="979"/>
      <c r="DG14" s="968"/>
      <c r="DH14" s="969"/>
      <c r="DI14" s="969"/>
      <c r="DJ14" s="969"/>
      <c r="DK14" s="979"/>
      <c r="DL14" s="968"/>
      <c r="DM14" s="969"/>
      <c r="DN14" s="969"/>
      <c r="DO14" s="969"/>
      <c r="DP14" s="979"/>
      <c r="DQ14" s="968"/>
      <c r="DR14" s="969"/>
      <c r="DS14" s="969"/>
      <c r="DT14" s="969"/>
      <c r="DU14" s="979"/>
      <c r="DV14" s="961"/>
      <c r="DW14" s="962"/>
      <c r="DX14" s="962"/>
      <c r="DY14" s="962"/>
      <c r="DZ14" s="980"/>
      <c r="EA14" s="72"/>
    </row>
    <row r="15" spans="1:131" s="52" customFormat="1" ht="26.25" customHeight="1" x14ac:dyDescent="0.15">
      <c r="A15" s="57">
        <v>9</v>
      </c>
      <c r="B15" s="961"/>
      <c r="C15" s="962"/>
      <c r="D15" s="962"/>
      <c r="E15" s="962"/>
      <c r="F15" s="962"/>
      <c r="G15" s="962"/>
      <c r="H15" s="962"/>
      <c r="I15" s="962"/>
      <c r="J15" s="962"/>
      <c r="K15" s="962"/>
      <c r="L15" s="962"/>
      <c r="M15" s="962"/>
      <c r="N15" s="962"/>
      <c r="O15" s="962"/>
      <c r="P15" s="963"/>
      <c r="Q15" s="964"/>
      <c r="R15" s="965"/>
      <c r="S15" s="965"/>
      <c r="T15" s="965"/>
      <c r="U15" s="965"/>
      <c r="V15" s="965"/>
      <c r="W15" s="965"/>
      <c r="X15" s="965"/>
      <c r="Y15" s="965"/>
      <c r="Z15" s="965"/>
      <c r="AA15" s="965"/>
      <c r="AB15" s="965"/>
      <c r="AC15" s="965"/>
      <c r="AD15" s="965"/>
      <c r="AE15" s="971"/>
      <c r="AF15" s="991"/>
      <c r="AG15" s="969"/>
      <c r="AH15" s="969"/>
      <c r="AI15" s="969"/>
      <c r="AJ15" s="992"/>
      <c r="AK15" s="970"/>
      <c r="AL15" s="965"/>
      <c r="AM15" s="965"/>
      <c r="AN15" s="965"/>
      <c r="AO15" s="965"/>
      <c r="AP15" s="965"/>
      <c r="AQ15" s="965"/>
      <c r="AR15" s="965"/>
      <c r="AS15" s="965"/>
      <c r="AT15" s="965"/>
      <c r="AU15" s="966"/>
      <c r="AV15" s="966"/>
      <c r="AW15" s="966"/>
      <c r="AX15" s="966"/>
      <c r="AY15" s="967"/>
      <c r="AZ15" s="61"/>
      <c r="BA15" s="61"/>
      <c r="BB15" s="61"/>
      <c r="BC15" s="61"/>
      <c r="BD15" s="61"/>
      <c r="BE15" s="72"/>
      <c r="BF15" s="72"/>
      <c r="BG15" s="72"/>
      <c r="BH15" s="72"/>
      <c r="BI15" s="72"/>
      <c r="BJ15" s="72"/>
      <c r="BK15" s="72"/>
      <c r="BL15" s="72"/>
      <c r="BM15" s="72"/>
      <c r="BN15" s="72"/>
      <c r="BO15" s="72"/>
      <c r="BP15" s="72"/>
      <c r="BQ15" s="57">
        <v>9</v>
      </c>
      <c r="BR15" s="77"/>
      <c r="BS15" s="961"/>
      <c r="BT15" s="962"/>
      <c r="BU15" s="962"/>
      <c r="BV15" s="962"/>
      <c r="BW15" s="962"/>
      <c r="BX15" s="962"/>
      <c r="BY15" s="962"/>
      <c r="BZ15" s="962"/>
      <c r="CA15" s="962"/>
      <c r="CB15" s="962"/>
      <c r="CC15" s="962"/>
      <c r="CD15" s="962"/>
      <c r="CE15" s="962"/>
      <c r="CF15" s="962"/>
      <c r="CG15" s="963"/>
      <c r="CH15" s="968"/>
      <c r="CI15" s="969"/>
      <c r="CJ15" s="969"/>
      <c r="CK15" s="969"/>
      <c r="CL15" s="979"/>
      <c r="CM15" s="968"/>
      <c r="CN15" s="969"/>
      <c r="CO15" s="969"/>
      <c r="CP15" s="969"/>
      <c r="CQ15" s="979"/>
      <c r="CR15" s="968"/>
      <c r="CS15" s="969"/>
      <c r="CT15" s="969"/>
      <c r="CU15" s="969"/>
      <c r="CV15" s="979"/>
      <c r="CW15" s="968"/>
      <c r="CX15" s="969"/>
      <c r="CY15" s="969"/>
      <c r="CZ15" s="969"/>
      <c r="DA15" s="979"/>
      <c r="DB15" s="968"/>
      <c r="DC15" s="969"/>
      <c r="DD15" s="969"/>
      <c r="DE15" s="969"/>
      <c r="DF15" s="979"/>
      <c r="DG15" s="968"/>
      <c r="DH15" s="969"/>
      <c r="DI15" s="969"/>
      <c r="DJ15" s="969"/>
      <c r="DK15" s="979"/>
      <c r="DL15" s="968"/>
      <c r="DM15" s="969"/>
      <c r="DN15" s="969"/>
      <c r="DO15" s="969"/>
      <c r="DP15" s="979"/>
      <c r="DQ15" s="968"/>
      <c r="DR15" s="969"/>
      <c r="DS15" s="969"/>
      <c r="DT15" s="969"/>
      <c r="DU15" s="979"/>
      <c r="DV15" s="961"/>
      <c r="DW15" s="962"/>
      <c r="DX15" s="962"/>
      <c r="DY15" s="962"/>
      <c r="DZ15" s="980"/>
      <c r="EA15" s="72"/>
    </row>
    <row r="16" spans="1:131" s="52" customFormat="1" ht="26.25" customHeight="1" x14ac:dyDescent="0.15">
      <c r="A16" s="57">
        <v>10</v>
      </c>
      <c r="B16" s="961"/>
      <c r="C16" s="962"/>
      <c r="D16" s="962"/>
      <c r="E16" s="962"/>
      <c r="F16" s="962"/>
      <c r="G16" s="962"/>
      <c r="H16" s="962"/>
      <c r="I16" s="962"/>
      <c r="J16" s="962"/>
      <c r="K16" s="962"/>
      <c r="L16" s="962"/>
      <c r="M16" s="962"/>
      <c r="N16" s="962"/>
      <c r="O16" s="962"/>
      <c r="P16" s="963"/>
      <c r="Q16" s="964"/>
      <c r="R16" s="965"/>
      <c r="S16" s="965"/>
      <c r="T16" s="965"/>
      <c r="U16" s="965"/>
      <c r="V16" s="965"/>
      <c r="W16" s="965"/>
      <c r="X16" s="965"/>
      <c r="Y16" s="965"/>
      <c r="Z16" s="965"/>
      <c r="AA16" s="965"/>
      <c r="AB16" s="965"/>
      <c r="AC16" s="965"/>
      <c r="AD16" s="965"/>
      <c r="AE16" s="971"/>
      <c r="AF16" s="991"/>
      <c r="AG16" s="969"/>
      <c r="AH16" s="969"/>
      <c r="AI16" s="969"/>
      <c r="AJ16" s="992"/>
      <c r="AK16" s="970"/>
      <c r="AL16" s="965"/>
      <c r="AM16" s="965"/>
      <c r="AN16" s="965"/>
      <c r="AO16" s="965"/>
      <c r="AP16" s="965"/>
      <c r="AQ16" s="965"/>
      <c r="AR16" s="965"/>
      <c r="AS16" s="965"/>
      <c r="AT16" s="965"/>
      <c r="AU16" s="966"/>
      <c r="AV16" s="966"/>
      <c r="AW16" s="966"/>
      <c r="AX16" s="966"/>
      <c r="AY16" s="967"/>
      <c r="AZ16" s="61"/>
      <c r="BA16" s="61"/>
      <c r="BB16" s="61"/>
      <c r="BC16" s="61"/>
      <c r="BD16" s="61"/>
      <c r="BE16" s="72"/>
      <c r="BF16" s="72"/>
      <c r="BG16" s="72"/>
      <c r="BH16" s="72"/>
      <c r="BI16" s="72"/>
      <c r="BJ16" s="72"/>
      <c r="BK16" s="72"/>
      <c r="BL16" s="72"/>
      <c r="BM16" s="72"/>
      <c r="BN16" s="72"/>
      <c r="BO16" s="72"/>
      <c r="BP16" s="72"/>
      <c r="BQ16" s="57">
        <v>10</v>
      </c>
      <c r="BR16" s="77"/>
      <c r="BS16" s="961"/>
      <c r="BT16" s="962"/>
      <c r="BU16" s="962"/>
      <c r="BV16" s="962"/>
      <c r="BW16" s="962"/>
      <c r="BX16" s="962"/>
      <c r="BY16" s="962"/>
      <c r="BZ16" s="962"/>
      <c r="CA16" s="962"/>
      <c r="CB16" s="962"/>
      <c r="CC16" s="962"/>
      <c r="CD16" s="962"/>
      <c r="CE16" s="962"/>
      <c r="CF16" s="962"/>
      <c r="CG16" s="963"/>
      <c r="CH16" s="968"/>
      <c r="CI16" s="969"/>
      <c r="CJ16" s="969"/>
      <c r="CK16" s="969"/>
      <c r="CL16" s="979"/>
      <c r="CM16" s="968"/>
      <c r="CN16" s="969"/>
      <c r="CO16" s="969"/>
      <c r="CP16" s="969"/>
      <c r="CQ16" s="979"/>
      <c r="CR16" s="968"/>
      <c r="CS16" s="969"/>
      <c r="CT16" s="969"/>
      <c r="CU16" s="969"/>
      <c r="CV16" s="979"/>
      <c r="CW16" s="968"/>
      <c r="CX16" s="969"/>
      <c r="CY16" s="969"/>
      <c r="CZ16" s="969"/>
      <c r="DA16" s="979"/>
      <c r="DB16" s="968"/>
      <c r="DC16" s="969"/>
      <c r="DD16" s="969"/>
      <c r="DE16" s="969"/>
      <c r="DF16" s="979"/>
      <c r="DG16" s="968"/>
      <c r="DH16" s="969"/>
      <c r="DI16" s="969"/>
      <c r="DJ16" s="969"/>
      <c r="DK16" s="979"/>
      <c r="DL16" s="968"/>
      <c r="DM16" s="969"/>
      <c r="DN16" s="969"/>
      <c r="DO16" s="969"/>
      <c r="DP16" s="979"/>
      <c r="DQ16" s="968"/>
      <c r="DR16" s="969"/>
      <c r="DS16" s="969"/>
      <c r="DT16" s="969"/>
      <c r="DU16" s="979"/>
      <c r="DV16" s="961"/>
      <c r="DW16" s="962"/>
      <c r="DX16" s="962"/>
      <c r="DY16" s="962"/>
      <c r="DZ16" s="980"/>
      <c r="EA16" s="72"/>
    </row>
    <row r="17" spans="1:131" s="52" customFormat="1" ht="26.25" customHeight="1" x14ac:dyDescent="0.15">
      <c r="A17" s="57">
        <v>11</v>
      </c>
      <c r="B17" s="961"/>
      <c r="C17" s="962"/>
      <c r="D17" s="962"/>
      <c r="E17" s="962"/>
      <c r="F17" s="962"/>
      <c r="G17" s="962"/>
      <c r="H17" s="962"/>
      <c r="I17" s="962"/>
      <c r="J17" s="962"/>
      <c r="K17" s="962"/>
      <c r="L17" s="962"/>
      <c r="M17" s="962"/>
      <c r="N17" s="962"/>
      <c r="O17" s="962"/>
      <c r="P17" s="963"/>
      <c r="Q17" s="964"/>
      <c r="R17" s="965"/>
      <c r="S17" s="965"/>
      <c r="T17" s="965"/>
      <c r="U17" s="965"/>
      <c r="V17" s="965"/>
      <c r="W17" s="965"/>
      <c r="X17" s="965"/>
      <c r="Y17" s="965"/>
      <c r="Z17" s="965"/>
      <c r="AA17" s="965"/>
      <c r="AB17" s="965"/>
      <c r="AC17" s="965"/>
      <c r="AD17" s="965"/>
      <c r="AE17" s="971"/>
      <c r="AF17" s="991"/>
      <c r="AG17" s="969"/>
      <c r="AH17" s="969"/>
      <c r="AI17" s="969"/>
      <c r="AJ17" s="992"/>
      <c r="AK17" s="970"/>
      <c r="AL17" s="965"/>
      <c r="AM17" s="965"/>
      <c r="AN17" s="965"/>
      <c r="AO17" s="965"/>
      <c r="AP17" s="965"/>
      <c r="AQ17" s="965"/>
      <c r="AR17" s="965"/>
      <c r="AS17" s="965"/>
      <c r="AT17" s="965"/>
      <c r="AU17" s="966"/>
      <c r="AV17" s="966"/>
      <c r="AW17" s="966"/>
      <c r="AX17" s="966"/>
      <c r="AY17" s="967"/>
      <c r="AZ17" s="61"/>
      <c r="BA17" s="61"/>
      <c r="BB17" s="61"/>
      <c r="BC17" s="61"/>
      <c r="BD17" s="61"/>
      <c r="BE17" s="72"/>
      <c r="BF17" s="72"/>
      <c r="BG17" s="72"/>
      <c r="BH17" s="72"/>
      <c r="BI17" s="72"/>
      <c r="BJ17" s="72"/>
      <c r="BK17" s="72"/>
      <c r="BL17" s="72"/>
      <c r="BM17" s="72"/>
      <c r="BN17" s="72"/>
      <c r="BO17" s="72"/>
      <c r="BP17" s="72"/>
      <c r="BQ17" s="57">
        <v>11</v>
      </c>
      <c r="BR17" s="77"/>
      <c r="BS17" s="961"/>
      <c r="BT17" s="962"/>
      <c r="BU17" s="962"/>
      <c r="BV17" s="962"/>
      <c r="BW17" s="962"/>
      <c r="BX17" s="962"/>
      <c r="BY17" s="962"/>
      <c r="BZ17" s="962"/>
      <c r="CA17" s="962"/>
      <c r="CB17" s="962"/>
      <c r="CC17" s="962"/>
      <c r="CD17" s="962"/>
      <c r="CE17" s="962"/>
      <c r="CF17" s="962"/>
      <c r="CG17" s="963"/>
      <c r="CH17" s="968"/>
      <c r="CI17" s="969"/>
      <c r="CJ17" s="969"/>
      <c r="CK17" s="969"/>
      <c r="CL17" s="979"/>
      <c r="CM17" s="968"/>
      <c r="CN17" s="969"/>
      <c r="CO17" s="969"/>
      <c r="CP17" s="969"/>
      <c r="CQ17" s="979"/>
      <c r="CR17" s="968"/>
      <c r="CS17" s="969"/>
      <c r="CT17" s="969"/>
      <c r="CU17" s="969"/>
      <c r="CV17" s="979"/>
      <c r="CW17" s="968"/>
      <c r="CX17" s="969"/>
      <c r="CY17" s="969"/>
      <c r="CZ17" s="969"/>
      <c r="DA17" s="979"/>
      <c r="DB17" s="968"/>
      <c r="DC17" s="969"/>
      <c r="DD17" s="969"/>
      <c r="DE17" s="969"/>
      <c r="DF17" s="979"/>
      <c r="DG17" s="968"/>
      <c r="DH17" s="969"/>
      <c r="DI17" s="969"/>
      <c r="DJ17" s="969"/>
      <c r="DK17" s="979"/>
      <c r="DL17" s="968"/>
      <c r="DM17" s="969"/>
      <c r="DN17" s="969"/>
      <c r="DO17" s="969"/>
      <c r="DP17" s="979"/>
      <c r="DQ17" s="968"/>
      <c r="DR17" s="969"/>
      <c r="DS17" s="969"/>
      <c r="DT17" s="969"/>
      <c r="DU17" s="979"/>
      <c r="DV17" s="961"/>
      <c r="DW17" s="962"/>
      <c r="DX17" s="962"/>
      <c r="DY17" s="962"/>
      <c r="DZ17" s="980"/>
      <c r="EA17" s="72"/>
    </row>
    <row r="18" spans="1:131" s="52" customFormat="1" ht="26.25" customHeight="1" x14ac:dyDescent="0.15">
      <c r="A18" s="57">
        <v>12</v>
      </c>
      <c r="B18" s="961"/>
      <c r="C18" s="962"/>
      <c r="D18" s="962"/>
      <c r="E18" s="962"/>
      <c r="F18" s="962"/>
      <c r="G18" s="962"/>
      <c r="H18" s="962"/>
      <c r="I18" s="962"/>
      <c r="J18" s="962"/>
      <c r="K18" s="962"/>
      <c r="L18" s="962"/>
      <c r="M18" s="962"/>
      <c r="N18" s="962"/>
      <c r="O18" s="962"/>
      <c r="P18" s="963"/>
      <c r="Q18" s="964"/>
      <c r="R18" s="965"/>
      <c r="S18" s="965"/>
      <c r="T18" s="965"/>
      <c r="U18" s="965"/>
      <c r="V18" s="965"/>
      <c r="W18" s="965"/>
      <c r="X18" s="965"/>
      <c r="Y18" s="965"/>
      <c r="Z18" s="965"/>
      <c r="AA18" s="965"/>
      <c r="AB18" s="965"/>
      <c r="AC18" s="965"/>
      <c r="AD18" s="965"/>
      <c r="AE18" s="971"/>
      <c r="AF18" s="991"/>
      <c r="AG18" s="969"/>
      <c r="AH18" s="969"/>
      <c r="AI18" s="969"/>
      <c r="AJ18" s="992"/>
      <c r="AK18" s="970"/>
      <c r="AL18" s="965"/>
      <c r="AM18" s="965"/>
      <c r="AN18" s="965"/>
      <c r="AO18" s="965"/>
      <c r="AP18" s="965"/>
      <c r="AQ18" s="965"/>
      <c r="AR18" s="965"/>
      <c r="AS18" s="965"/>
      <c r="AT18" s="965"/>
      <c r="AU18" s="966"/>
      <c r="AV18" s="966"/>
      <c r="AW18" s="966"/>
      <c r="AX18" s="966"/>
      <c r="AY18" s="967"/>
      <c r="AZ18" s="61"/>
      <c r="BA18" s="61"/>
      <c r="BB18" s="61"/>
      <c r="BC18" s="61"/>
      <c r="BD18" s="61"/>
      <c r="BE18" s="72"/>
      <c r="BF18" s="72"/>
      <c r="BG18" s="72"/>
      <c r="BH18" s="72"/>
      <c r="BI18" s="72"/>
      <c r="BJ18" s="72"/>
      <c r="BK18" s="72"/>
      <c r="BL18" s="72"/>
      <c r="BM18" s="72"/>
      <c r="BN18" s="72"/>
      <c r="BO18" s="72"/>
      <c r="BP18" s="72"/>
      <c r="BQ18" s="57">
        <v>12</v>
      </c>
      <c r="BR18" s="77"/>
      <c r="BS18" s="961"/>
      <c r="BT18" s="962"/>
      <c r="BU18" s="962"/>
      <c r="BV18" s="962"/>
      <c r="BW18" s="962"/>
      <c r="BX18" s="962"/>
      <c r="BY18" s="962"/>
      <c r="BZ18" s="962"/>
      <c r="CA18" s="962"/>
      <c r="CB18" s="962"/>
      <c r="CC18" s="962"/>
      <c r="CD18" s="962"/>
      <c r="CE18" s="962"/>
      <c r="CF18" s="962"/>
      <c r="CG18" s="963"/>
      <c r="CH18" s="968"/>
      <c r="CI18" s="969"/>
      <c r="CJ18" s="969"/>
      <c r="CK18" s="969"/>
      <c r="CL18" s="979"/>
      <c r="CM18" s="968"/>
      <c r="CN18" s="969"/>
      <c r="CO18" s="969"/>
      <c r="CP18" s="969"/>
      <c r="CQ18" s="979"/>
      <c r="CR18" s="968"/>
      <c r="CS18" s="969"/>
      <c r="CT18" s="969"/>
      <c r="CU18" s="969"/>
      <c r="CV18" s="979"/>
      <c r="CW18" s="968"/>
      <c r="CX18" s="969"/>
      <c r="CY18" s="969"/>
      <c r="CZ18" s="969"/>
      <c r="DA18" s="979"/>
      <c r="DB18" s="968"/>
      <c r="DC18" s="969"/>
      <c r="DD18" s="969"/>
      <c r="DE18" s="969"/>
      <c r="DF18" s="979"/>
      <c r="DG18" s="968"/>
      <c r="DH18" s="969"/>
      <c r="DI18" s="969"/>
      <c r="DJ18" s="969"/>
      <c r="DK18" s="979"/>
      <c r="DL18" s="968"/>
      <c r="DM18" s="969"/>
      <c r="DN18" s="969"/>
      <c r="DO18" s="969"/>
      <c r="DP18" s="979"/>
      <c r="DQ18" s="968"/>
      <c r="DR18" s="969"/>
      <c r="DS18" s="969"/>
      <c r="DT18" s="969"/>
      <c r="DU18" s="979"/>
      <c r="DV18" s="961"/>
      <c r="DW18" s="962"/>
      <c r="DX18" s="962"/>
      <c r="DY18" s="962"/>
      <c r="DZ18" s="980"/>
      <c r="EA18" s="72"/>
    </row>
    <row r="19" spans="1:131" s="52" customFormat="1" ht="26.25" customHeight="1" x14ac:dyDescent="0.15">
      <c r="A19" s="57">
        <v>13</v>
      </c>
      <c r="B19" s="961"/>
      <c r="C19" s="962"/>
      <c r="D19" s="962"/>
      <c r="E19" s="962"/>
      <c r="F19" s="962"/>
      <c r="G19" s="962"/>
      <c r="H19" s="962"/>
      <c r="I19" s="962"/>
      <c r="J19" s="962"/>
      <c r="K19" s="962"/>
      <c r="L19" s="962"/>
      <c r="M19" s="962"/>
      <c r="N19" s="962"/>
      <c r="O19" s="962"/>
      <c r="P19" s="963"/>
      <c r="Q19" s="964"/>
      <c r="R19" s="965"/>
      <c r="S19" s="965"/>
      <c r="T19" s="965"/>
      <c r="U19" s="965"/>
      <c r="V19" s="965"/>
      <c r="W19" s="965"/>
      <c r="X19" s="965"/>
      <c r="Y19" s="965"/>
      <c r="Z19" s="965"/>
      <c r="AA19" s="965"/>
      <c r="AB19" s="965"/>
      <c r="AC19" s="965"/>
      <c r="AD19" s="965"/>
      <c r="AE19" s="971"/>
      <c r="AF19" s="991"/>
      <c r="AG19" s="969"/>
      <c r="AH19" s="969"/>
      <c r="AI19" s="969"/>
      <c r="AJ19" s="992"/>
      <c r="AK19" s="970"/>
      <c r="AL19" s="965"/>
      <c r="AM19" s="965"/>
      <c r="AN19" s="965"/>
      <c r="AO19" s="965"/>
      <c r="AP19" s="965"/>
      <c r="AQ19" s="965"/>
      <c r="AR19" s="965"/>
      <c r="AS19" s="965"/>
      <c r="AT19" s="965"/>
      <c r="AU19" s="966"/>
      <c r="AV19" s="966"/>
      <c r="AW19" s="966"/>
      <c r="AX19" s="966"/>
      <c r="AY19" s="967"/>
      <c r="AZ19" s="61"/>
      <c r="BA19" s="61"/>
      <c r="BB19" s="61"/>
      <c r="BC19" s="61"/>
      <c r="BD19" s="61"/>
      <c r="BE19" s="72"/>
      <c r="BF19" s="72"/>
      <c r="BG19" s="72"/>
      <c r="BH19" s="72"/>
      <c r="BI19" s="72"/>
      <c r="BJ19" s="72"/>
      <c r="BK19" s="72"/>
      <c r="BL19" s="72"/>
      <c r="BM19" s="72"/>
      <c r="BN19" s="72"/>
      <c r="BO19" s="72"/>
      <c r="BP19" s="72"/>
      <c r="BQ19" s="57">
        <v>13</v>
      </c>
      <c r="BR19" s="77"/>
      <c r="BS19" s="961"/>
      <c r="BT19" s="962"/>
      <c r="BU19" s="962"/>
      <c r="BV19" s="962"/>
      <c r="BW19" s="962"/>
      <c r="BX19" s="962"/>
      <c r="BY19" s="962"/>
      <c r="BZ19" s="962"/>
      <c r="CA19" s="962"/>
      <c r="CB19" s="962"/>
      <c r="CC19" s="962"/>
      <c r="CD19" s="962"/>
      <c r="CE19" s="962"/>
      <c r="CF19" s="962"/>
      <c r="CG19" s="963"/>
      <c r="CH19" s="968"/>
      <c r="CI19" s="969"/>
      <c r="CJ19" s="969"/>
      <c r="CK19" s="969"/>
      <c r="CL19" s="979"/>
      <c r="CM19" s="968"/>
      <c r="CN19" s="969"/>
      <c r="CO19" s="969"/>
      <c r="CP19" s="969"/>
      <c r="CQ19" s="979"/>
      <c r="CR19" s="968"/>
      <c r="CS19" s="969"/>
      <c r="CT19" s="969"/>
      <c r="CU19" s="969"/>
      <c r="CV19" s="979"/>
      <c r="CW19" s="968"/>
      <c r="CX19" s="969"/>
      <c r="CY19" s="969"/>
      <c r="CZ19" s="969"/>
      <c r="DA19" s="979"/>
      <c r="DB19" s="968"/>
      <c r="DC19" s="969"/>
      <c r="DD19" s="969"/>
      <c r="DE19" s="969"/>
      <c r="DF19" s="979"/>
      <c r="DG19" s="968"/>
      <c r="DH19" s="969"/>
      <c r="DI19" s="969"/>
      <c r="DJ19" s="969"/>
      <c r="DK19" s="979"/>
      <c r="DL19" s="968"/>
      <c r="DM19" s="969"/>
      <c r="DN19" s="969"/>
      <c r="DO19" s="969"/>
      <c r="DP19" s="979"/>
      <c r="DQ19" s="968"/>
      <c r="DR19" s="969"/>
      <c r="DS19" s="969"/>
      <c r="DT19" s="969"/>
      <c r="DU19" s="979"/>
      <c r="DV19" s="961"/>
      <c r="DW19" s="962"/>
      <c r="DX19" s="962"/>
      <c r="DY19" s="962"/>
      <c r="DZ19" s="980"/>
      <c r="EA19" s="72"/>
    </row>
    <row r="20" spans="1:131" s="52" customFormat="1" ht="26.25" customHeight="1" x14ac:dyDescent="0.15">
      <c r="A20" s="57">
        <v>14</v>
      </c>
      <c r="B20" s="961"/>
      <c r="C20" s="962"/>
      <c r="D20" s="962"/>
      <c r="E20" s="962"/>
      <c r="F20" s="962"/>
      <c r="G20" s="962"/>
      <c r="H20" s="962"/>
      <c r="I20" s="962"/>
      <c r="J20" s="962"/>
      <c r="K20" s="962"/>
      <c r="L20" s="962"/>
      <c r="M20" s="962"/>
      <c r="N20" s="962"/>
      <c r="O20" s="962"/>
      <c r="P20" s="963"/>
      <c r="Q20" s="964"/>
      <c r="R20" s="965"/>
      <c r="S20" s="965"/>
      <c r="T20" s="965"/>
      <c r="U20" s="965"/>
      <c r="V20" s="965"/>
      <c r="W20" s="965"/>
      <c r="X20" s="965"/>
      <c r="Y20" s="965"/>
      <c r="Z20" s="965"/>
      <c r="AA20" s="965"/>
      <c r="AB20" s="965"/>
      <c r="AC20" s="965"/>
      <c r="AD20" s="965"/>
      <c r="AE20" s="971"/>
      <c r="AF20" s="991"/>
      <c r="AG20" s="969"/>
      <c r="AH20" s="969"/>
      <c r="AI20" s="969"/>
      <c r="AJ20" s="992"/>
      <c r="AK20" s="970"/>
      <c r="AL20" s="965"/>
      <c r="AM20" s="965"/>
      <c r="AN20" s="965"/>
      <c r="AO20" s="965"/>
      <c r="AP20" s="965"/>
      <c r="AQ20" s="965"/>
      <c r="AR20" s="965"/>
      <c r="AS20" s="965"/>
      <c r="AT20" s="965"/>
      <c r="AU20" s="966"/>
      <c r="AV20" s="966"/>
      <c r="AW20" s="966"/>
      <c r="AX20" s="966"/>
      <c r="AY20" s="967"/>
      <c r="AZ20" s="61"/>
      <c r="BA20" s="61"/>
      <c r="BB20" s="61"/>
      <c r="BC20" s="61"/>
      <c r="BD20" s="61"/>
      <c r="BE20" s="72"/>
      <c r="BF20" s="72"/>
      <c r="BG20" s="72"/>
      <c r="BH20" s="72"/>
      <c r="BI20" s="72"/>
      <c r="BJ20" s="72"/>
      <c r="BK20" s="72"/>
      <c r="BL20" s="72"/>
      <c r="BM20" s="72"/>
      <c r="BN20" s="72"/>
      <c r="BO20" s="72"/>
      <c r="BP20" s="72"/>
      <c r="BQ20" s="57">
        <v>14</v>
      </c>
      <c r="BR20" s="77"/>
      <c r="BS20" s="961"/>
      <c r="BT20" s="962"/>
      <c r="BU20" s="962"/>
      <c r="BV20" s="962"/>
      <c r="BW20" s="962"/>
      <c r="BX20" s="962"/>
      <c r="BY20" s="962"/>
      <c r="BZ20" s="962"/>
      <c r="CA20" s="962"/>
      <c r="CB20" s="962"/>
      <c r="CC20" s="962"/>
      <c r="CD20" s="962"/>
      <c r="CE20" s="962"/>
      <c r="CF20" s="962"/>
      <c r="CG20" s="963"/>
      <c r="CH20" s="968"/>
      <c r="CI20" s="969"/>
      <c r="CJ20" s="969"/>
      <c r="CK20" s="969"/>
      <c r="CL20" s="979"/>
      <c r="CM20" s="968"/>
      <c r="CN20" s="969"/>
      <c r="CO20" s="969"/>
      <c r="CP20" s="969"/>
      <c r="CQ20" s="979"/>
      <c r="CR20" s="968"/>
      <c r="CS20" s="969"/>
      <c r="CT20" s="969"/>
      <c r="CU20" s="969"/>
      <c r="CV20" s="979"/>
      <c r="CW20" s="968"/>
      <c r="CX20" s="969"/>
      <c r="CY20" s="969"/>
      <c r="CZ20" s="969"/>
      <c r="DA20" s="979"/>
      <c r="DB20" s="968"/>
      <c r="DC20" s="969"/>
      <c r="DD20" s="969"/>
      <c r="DE20" s="969"/>
      <c r="DF20" s="979"/>
      <c r="DG20" s="968"/>
      <c r="DH20" s="969"/>
      <c r="DI20" s="969"/>
      <c r="DJ20" s="969"/>
      <c r="DK20" s="979"/>
      <c r="DL20" s="968"/>
      <c r="DM20" s="969"/>
      <c r="DN20" s="969"/>
      <c r="DO20" s="969"/>
      <c r="DP20" s="979"/>
      <c r="DQ20" s="968"/>
      <c r="DR20" s="969"/>
      <c r="DS20" s="969"/>
      <c r="DT20" s="969"/>
      <c r="DU20" s="979"/>
      <c r="DV20" s="961"/>
      <c r="DW20" s="962"/>
      <c r="DX20" s="962"/>
      <c r="DY20" s="962"/>
      <c r="DZ20" s="980"/>
      <c r="EA20" s="72"/>
    </row>
    <row r="21" spans="1:131" s="52" customFormat="1" ht="26.25" customHeight="1" x14ac:dyDescent="0.15">
      <c r="A21" s="57">
        <v>15</v>
      </c>
      <c r="B21" s="961"/>
      <c r="C21" s="962"/>
      <c r="D21" s="962"/>
      <c r="E21" s="962"/>
      <c r="F21" s="962"/>
      <c r="G21" s="962"/>
      <c r="H21" s="962"/>
      <c r="I21" s="962"/>
      <c r="J21" s="962"/>
      <c r="K21" s="962"/>
      <c r="L21" s="962"/>
      <c r="M21" s="962"/>
      <c r="N21" s="962"/>
      <c r="O21" s="962"/>
      <c r="P21" s="963"/>
      <c r="Q21" s="964"/>
      <c r="R21" s="965"/>
      <c r="S21" s="965"/>
      <c r="T21" s="965"/>
      <c r="U21" s="965"/>
      <c r="V21" s="965"/>
      <c r="W21" s="965"/>
      <c r="X21" s="965"/>
      <c r="Y21" s="965"/>
      <c r="Z21" s="965"/>
      <c r="AA21" s="965"/>
      <c r="AB21" s="965"/>
      <c r="AC21" s="965"/>
      <c r="AD21" s="965"/>
      <c r="AE21" s="971"/>
      <c r="AF21" s="991"/>
      <c r="AG21" s="969"/>
      <c r="AH21" s="969"/>
      <c r="AI21" s="969"/>
      <c r="AJ21" s="992"/>
      <c r="AK21" s="970"/>
      <c r="AL21" s="965"/>
      <c r="AM21" s="965"/>
      <c r="AN21" s="965"/>
      <c r="AO21" s="965"/>
      <c r="AP21" s="965"/>
      <c r="AQ21" s="965"/>
      <c r="AR21" s="965"/>
      <c r="AS21" s="965"/>
      <c r="AT21" s="965"/>
      <c r="AU21" s="966"/>
      <c r="AV21" s="966"/>
      <c r="AW21" s="966"/>
      <c r="AX21" s="966"/>
      <c r="AY21" s="967"/>
      <c r="AZ21" s="61"/>
      <c r="BA21" s="61"/>
      <c r="BB21" s="61"/>
      <c r="BC21" s="61"/>
      <c r="BD21" s="61"/>
      <c r="BE21" s="72"/>
      <c r="BF21" s="72"/>
      <c r="BG21" s="72"/>
      <c r="BH21" s="72"/>
      <c r="BI21" s="72"/>
      <c r="BJ21" s="72"/>
      <c r="BK21" s="72"/>
      <c r="BL21" s="72"/>
      <c r="BM21" s="72"/>
      <c r="BN21" s="72"/>
      <c r="BO21" s="72"/>
      <c r="BP21" s="72"/>
      <c r="BQ21" s="57">
        <v>15</v>
      </c>
      <c r="BR21" s="77"/>
      <c r="BS21" s="961"/>
      <c r="BT21" s="962"/>
      <c r="BU21" s="962"/>
      <c r="BV21" s="962"/>
      <c r="BW21" s="962"/>
      <c r="BX21" s="962"/>
      <c r="BY21" s="962"/>
      <c r="BZ21" s="962"/>
      <c r="CA21" s="962"/>
      <c r="CB21" s="962"/>
      <c r="CC21" s="962"/>
      <c r="CD21" s="962"/>
      <c r="CE21" s="962"/>
      <c r="CF21" s="962"/>
      <c r="CG21" s="963"/>
      <c r="CH21" s="968"/>
      <c r="CI21" s="969"/>
      <c r="CJ21" s="969"/>
      <c r="CK21" s="969"/>
      <c r="CL21" s="979"/>
      <c r="CM21" s="968"/>
      <c r="CN21" s="969"/>
      <c r="CO21" s="969"/>
      <c r="CP21" s="969"/>
      <c r="CQ21" s="979"/>
      <c r="CR21" s="968"/>
      <c r="CS21" s="969"/>
      <c r="CT21" s="969"/>
      <c r="CU21" s="969"/>
      <c r="CV21" s="979"/>
      <c r="CW21" s="968"/>
      <c r="CX21" s="969"/>
      <c r="CY21" s="969"/>
      <c r="CZ21" s="969"/>
      <c r="DA21" s="979"/>
      <c r="DB21" s="968"/>
      <c r="DC21" s="969"/>
      <c r="DD21" s="969"/>
      <c r="DE21" s="969"/>
      <c r="DF21" s="979"/>
      <c r="DG21" s="968"/>
      <c r="DH21" s="969"/>
      <c r="DI21" s="969"/>
      <c r="DJ21" s="969"/>
      <c r="DK21" s="979"/>
      <c r="DL21" s="968"/>
      <c r="DM21" s="969"/>
      <c r="DN21" s="969"/>
      <c r="DO21" s="969"/>
      <c r="DP21" s="979"/>
      <c r="DQ21" s="968"/>
      <c r="DR21" s="969"/>
      <c r="DS21" s="969"/>
      <c r="DT21" s="969"/>
      <c r="DU21" s="979"/>
      <c r="DV21" s="961"/>
      <c r="DW21" s="962"/>
      <c r="DX21" s="962"/>
      <c r="DY21" s="962"/>
      <c r="DZ21" s="980"/>
      <c r="EA21" s="72"/>
    </row>
    <row r="22" spans="1:131" s="52" customFormat="1" ht="26.25" customHeight="1" x14ac:dyDescent="0.15">
      <c r="A22" s="57">
        <v>16</v>
      </c>
      <c r="B22" s="961"/>
      <c r="C22" s="962"/>
      <c r="D22" s="962"/>
      <c r="E22" s="962"/>
      <c r="F22" s="962"/>
      <c r="G22" s="962"/>
      <c r="H22" s="962"/>
      <c r="I22" s="962"/>
      <c r="J22" s="962"/>
      <c r="K22" s="962"/>
      <c r="L22" s="962"/>
      <c r="M22" s="962"/>
      <c r="N22" s="962"/>
      <c r="O22" s="962"/>
      <c r="P22" s="963"/>
      <c r="Q22" s="1012"/>
      <c r="R22" s="1013"/>
      <c r="S22" s="1013"/>
      <c r="T22" s="1013"/>
      <c r="U22" s="1013"/>
      <c r="V22" s="1013"/>
      <c r="W22" s="1013"/>
      <c r="X22" s="1013"/>
      <c r="Y22" s="1013"/>
      <c r="Z22" s="1013"/>
      <c r="AA22" s="1013"/>
      <c r="AB22" s="1013"/>
      <c r="AC22" s="1013"/>
      <c r="AD22" s="1013"/>
      <c r="AE22" s="1014"/>
      <c r="AF22" s="991"/>
      <c r="AG22" s="969"/>
      <c r="AH22" s="969"/>
      <c r="AI22" s="969"/>
      <c r="AJ22" s="992"/>
      <c r="AK22" s="1015"/>
      <c r="AL22" s="1013"/>
      <c r="AM22" s="1013"/>
      <c r="AN22" s="1013"/>
      <c r="AO22" s="1013"/>
      <c r="AP22" s="1013"/>
      <c r="AQ22" s="1013"/>
      <c r="AR22" s="1013"/>
      <c r="AS22" s="1013"/>
      <c r="AT22" s="1013"/>
      <c r="AU22" s="1016"/>
      <c r="AV22" s="1016"/>
      <c r="AW22" s="1016"/>
      <c r="AX22" s="1016"/>
      <c r="AY22" s="1017"/>
      <c r="AZ22" s="996" t="s">
        <v>451</v>
      </c>
      <c r="BA22" s="996"/>
      <c r="BB22" s="996"/>
      <c r="BC22" s="996"/>
      <c r="BD22" s="997"/>
      <c r="BE22" s="72"/>
      <c r="BF22" s="72"/>
      <c r="BG22" s="72"/>
      <c r="BH22" s="72"/>
      <c r="BI22" s="72"/>
      <c r="BJ22" s="72"/>
      <c r="BK22" s="72"/>
      <c r="BL22" s="72"/>
      <c r="BM22" s="72"/>
      <c r="BN22" s="72"/>
      <c r="BO22" s="72"/>
      <c r="BP22" s="72"/>
      <c r="BQ22" s="57">
        <v>16</v>
      </c>
      <c r="BR22" s="77"/>
      <c r="BS22" s="961"/>
      <c r="BT22" s="962"/>
      <c r="BU22" s="962"/>
      <c r="BV22" s="962"/>
      <c r="BW22" s="962"/>
      <c r="BX22" s="962"/>
      <c r="BY22" s="962"/>
      <c r="BZ22" s="962"/>
      <c r="CA22" s="962"/>
      <c r="CB22" s="962"/>
      <c r="CC22" s="962"/>
      <c r="CD22" s="962"/>
      <c r="CE22" s="962"/>
      <c r="CF22" s="962"/>
      <c r="CG22" s="963"/>
      <c r="CH22" s="968"/>
      <c r="CI22" s="969"/>
      <c r="CJ22" s="969"/>
      <c r="CK22" s="969"/>
      <c r="CL22" s="979"/>
      <c r="CM22" s="968"/>
      <c r="CN22" s="969"/>
      <c r="CO22" s="969"/>
      <c r="CP22" s="969"/>
      <c r="CQ22" s="979"/>
      <c r="CR22" s="968"/>
      <c r="CS22" s="969"/>
      <c r="CT22" s="969"/>
      <c r="CU22" s="969"/>
      <c r="CV22" s="979"/>
      <c r="CW22" s="968"/>
      <c r="CX22" s="969"/>
      <c r="CY22" s="969"/>
      <c r="CZ22" s="969"/>
      <c r="DA22" s="979"/>
      <c r="DB22" s="968"/>
      <c r="DC22" s="969"/>
      <c r="DD22" s="969"/>
      <c r="DE22" s="969"/>
      <c r="DF22" s="979"/>
      <c r="DG22" s="968"/>
      <c r="DH22" s="969"/>
      <c r="DI22" s="969"/>
      <c r="DJ22" s="969"/>
      <c r="DK22" s="979"/>
      <c r="DL22" s="968"/>
      <c r="DM22" s="969"/>
      <c r="DN22" s="969"/>
      <c r="DO22" s="969"/>
      <c r="DP22" s="979"/>
      <c r="DQ22" s="968"/>
      <c r="DR22" s="969"/>
      <c r="DS22" s="969"/>
      <c r="DT22" s="969"/>
      <c r="DU22" s="979"/>
      <c r="DV22" s="961"/>
      <c r="DW22" s="962"/>
      <c r="DX22" s="962"/>
      <c r="DY22" s="962"/>
      <c r="DZ22" s="980"/>
      <c r="EA22" s="72"/>
    </row>
    <row r="23" spans="1:131" s="52" customFormat="1" ht="26.25" customHeight="1" x14ac:dyDescent="0.15">
      <c r="A23" s="58" t="s">
        <v>246</v>
      </c>
      <c r="B23" s="939" t="s">
        <v>300</v>
      </c>
      <c r="C23" s="940"/>
      <c r="D23" s="940"/>
      <c r="E23" s="940"/>
      <c r="F23" s="940"/>
      <c r="G23" s="940"/>
      <c r="H23" s="940"/>
      <c r="I23" s="940"/>
      <c r="J23" s="940"/>
      <c r="K23" s="940"/>
      <c r="L23" s="940"/>
      <c r="M23" s="940"/>
      <c r="N23" s="940"/>
      <c r="O23" s="940"/>
      <c r="P23" s="941"/>
      <c r="Q23" s="1010">
        <f>Q7</f>
        <v>11700</v>
      </c>
      <c r="R23" s="951"/>
      <c r="S23" s="951"/>
      <c r="T23" s="951"/>
      <c r="U23" s="951"/>
      <c r="V23" s="951">
        <f>V7</f>
        <v>11326</v>
      </c>
      <c r="W23" s="951"/>
      <c r="X23" s="951"/>
      <c r="Y23" s="951"/>
      <c r="Z23" s="951"/>
      <c r="AA23" s="951">
        <f>AA7</f>
        <v>374</v>
      </c>
      <c r="AB23" s="951"/>
      <c r="AC23" s="951"/>
      <c r="AD23" s="951"/>
      <c r="AE23" s="1011"/>
      <c r="AF23" s="982">
        <v>311</v>
      </c>
      <c r="AG23" s="951"/>
      <c r="AH23" s="951"/>
      <c r="AI23" s="951"/>
      <c r="AJ23" s="983"/>
      <c r="AK23" s="984"/>
      <c r="AL23" s="950"/>
      <c r="AM23" s="950"/>
      <c r="AN23" s="950"/>
      <c r="AO23" s="950"/>
      <c r="AP23" s="951">
        <f>AP7</f>
        <v>15228</v>
      </c>
      <c r="AQ23" s="951"/>
      <c r="AR23" s="951"/>
      <c r="AS23" s="951"/>
      <c r="AT23" s="951"/>
      <c r="AU23" s="952"/>
      <c r="AV23" s="952"/>
      <c r="AW23" s="952"/>
      <c r="AX23" s="952"/>
      <c r="AY23" s="953"/>
      <c r="AZ23" s="986" t="s">
        <v>200</v>
      </c>
      <c r="BA23" s="946"/>
      <c r="BB23" s="946"/>
      <c r="BC23" s="946"/>
      <c r="BD23" s="987"/>
      <c r="BE23" s="72"/>
      <c r="BF23" s="72"/>
      <c r="BG23" s="72"/>
      <c r="BH23" s="72"/>
      <c r="BI23" s="72"/>
      <c r="BJ23" s="72"/>
      <c r="BK23" s="72"/>
      <c r="BL23" s="72"/>
      <c r="BM23" s="72"/>
      <c r="BN23" s="72"/>
      <c r="BO23" s="72"/>
      <c r="BP23" s="72"/>
      <c r="BQ23" s="57">
        <v>17</v>
      </c>
      <c r="BR23" s="77"/>
      <c r="BS23" s="961"/>
      <c r="BT23" s="962"/>
      <c r="BU23" s="962"/>
      <c r="BV23" s="962"/>
      <c r="BW23" s="962"/>
      <c r="BX23" s="962"/>
      <c r="BY23" s="962"/>
      <c r="BZ23" s="962"/>
      <c r="CA23" s="962"/>
      <c r="CB23" s="962"/>
      <c r="CC23" s="962"/>
      <c r="CD23" s="962"/>
      <c r="CE23" s="962"/>
      <c r="CF23" s="962"/>
      <c r="CG23" s="963"/>
      <c r="CH23" s="968"/>
      <c r="CI23" s="969"/>
      <c r="CJ23" s="969"/>
      <c r="CK23" s="969"/>
      <c r="CL23" s="979"/>
      <c r="CM23" s="968"/>
      <c r="CN23" s="969"/>
      <c r="CO23" s="969"/>
      <c r="CP23" s="969"/>
      <c r="CQ23" s="979"/>
      <c r="CR23" s="968"/>
      <c r="CS23" s="969"/>
      <c r="CT23" s="969"/>
      <c r="CU23" s="969"/>
      <c r="CV23" s="979"/>
      <c r="CW23" s="968"/>
      <c r="CX23" s="969"/>
      <c r="CY23" s="969"/>
      <c r="CZ23" s="969"/>
      <c r="DA23" s="979"/>
      <c r="DB23" s="968"/>
      <c r="DC23" s="969"/>
      <c r="DD23" s="969"/>
      <c r="DE23" s="969"/>
      <c r="DF23" s="979"/>
      <c r="DG23" s="968"/>
      <c r="DH23" s="969"/>
      <c r="DI23" s="969"/>
      <c r="DJ23" s="969"/>
      <c r="DK23" s="979"/>
      <c r="DL23" s="968"/>
      <c r="DM23" s="969"/>
      <c r="DN23" s="969"/>
      <c r="DO23" s="969"/>
      <c r="DP23" s="979"/>
      <c r="DQ23" s="968"/>
      <c r="DR23" s="969"/>
      <c r="DS23" s="969"/>
      <c r="DT23" s="969"/>
      <c r="DU23" s="979"/>
      <c r="DV23" s="961"/>
      <c r="DW23" s="962"/>
      <c r="DX23" s="962"/>
      <c r="DY23" s="962"/>
      <c r="DZ23" s="980"/>
      <c r="EA23" s="72"/>
    </row>
    <row r="24" spans="1:131" s="52" customFormat="1" ht="26.25" customHeight="1" x14ac:dyDescent="0.15">
      <c r="A24" s="1008" t="s">
        <v>386</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61"/>
      <c r="BA24" s="61"/>
      <c r="BB24" s="61"/>
      <c r="BC24" s="61"/>
      <c r="BD24" s="61"/>
      <c r="BE24" s="72"/>
      <c r="BF24" s="72"/>
      <c r="BG24" s="72"/>
      <c r="BH24" s="72"/>
      <c r="BI24" s="72"/>
      <c r="BJ24" s="72"/>
      <c r="BK24" s="72"/>
      <c r="BL24" s="72"/>
      <c r="BM24" s="72"/>
      <c r="BN24" s="72"/>
      <c r="BO24" s="72"/>
      <c r="BP24" s="72"/>
      <c r="BQ24" s="57">
        <v>18</v>
      </c>
      <c r="BR24" s="77"/>
      <c r="BS24" s="961"/>
      <c r="BT24" s="962"/>
      <c r="BU24" s="962"/>
      <c r="BV24" s="962"/>
      <c r="BW24" s="962"/>
      <c r="BX24" s="962"/>
      <c r="BY24" s="962"/>
      <c r="BZ24" s="962"/>
      <c r="CA24" s="962"/>
      <c r="CB24" s="962"/>
      <c r="CC24" s="962"/>
      <c r="CD24" s="962"/>
      <c r="CE24" s="962"/>
      <c r="CF24" s="962"/>
      <c r="CG24" s="963"/>
      <c r="CH24" s="968"/>
      <c r="CI24" s="969"/>
      <c r="CJ24" s="969"/>
      <c r="CK24" s="969"/>
      <c r="CL24" s="979"/>
      <c r="CM24" s="968"/>
      <c r="CN24" s="969"/>
      <c r="CO24" s="969"/>
      <c r="CP24" s="969"/>
      <c r="CQ24" s="979"/>
      <c r="CR24" s="968"/>
      <c r="CS24" s="969"/>
      <c r="CT24" s="969"/>
      <c r="CU24" s="969"/>
      <c r="CV24" s="979"/>
      <c r="CW24" s="968"/>
      <c r="CX24" s="969"/>
      <c r="CY24" s="969"/>
      <c r="CZ24" s="969"/>
      <c r="DA24" s="979"/>
      <c r="DB24" s="968"/>
      <c r="DC24" s="969"/>
      <c r="DD24" s="969"/>
      <c r="DE24" s="969"/>
      <c r="DF24" s="979"/>
      <c r="DG24" s="968"/>
      <c r="DH24" s="969"/>
      <c r="DI24" s="969"/>
      <c r="DJ24" s="969"/>
      <c r="DK24" s="979"/>
      <c r="DL24" s="968"/>
      <c r="DM24" s="969"/>
      <c r="DN24" s="969"/>
      <c r="DO24" s="969"/>
      <c r="DP24" s="979"/>
      <c r="DQ24" s="968"/>
      <c r="DR24" s="969"/>
      <c r="DS24" s="969"/>
      <c r="DT24" s="969"/>
      <c r="DU24" s="979"/>
      <c r="DV24" s="961"/>
      <c r="DW24" s="962"/>
      <c r="DX24" s="962"/>
      <c r="DY24" s="962"/>
      <c r="DZ24" s="980"/>
      <c r="EA24" s="72"/>
    </row>
    <row r="25" spans="1:131" ht="26.25" customHeight="1" x14ac:dyDescent="0.15">
      <c r="A25" s="1009" t="s">
        <v>412</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61"/>
      <c r="BK25" s="61"/>
      <c r="BL25" s="61"/>
      <c r="BM25" s="61"/>
      <c r="BN25" s="61"/>
      <c r="BO25" s="60"/>
      <c r="BP25" s="60"/>
      <c r="BQ25" s="57">
        <v>19</v>
      </c>
      <c r="BR25" s="77"/>
      <c r="BS25" s="961"/>
      <c r="BT25" s="962"/>
      <c r="BU25" s="962"/>
      <c r="BV25" s="962"/>
      <c r="BW25" s="962"/>
      <c r="BX25" s="962"/>
      <c r="BY25" s="962"/>
      <c r="BZ25" s="962"/>
      <c r="CA25" s="962"/>
      <c r="CB25" s="962"/>
      <c r="CC25" s="962"/>
      <c r="CD25" s="962"/>
      <c r="CE25" s="962"/>
      <c r="CF25" s="962"/>
      <c r="CG25" s="963"/>
      <c r="CH25" s="968"/>
      <c r="CI25" s="969"/>
      <c r="CJ25" s="969"/>
      <c r="CK25" s="969"/>
      <c r="CL25" s="979"/>
      <c r="CM25" s="968"/>
      <c r="CN25" s="969"/>
      <c r="CO25" s="969"/>
      <c r="CP25" s="969"/>
      <c r="CQ25" s="979"/>
      <c r="CR25" s="968"/>
      <c r="CS25" s="969"/>
      <c r="CT25" s="969"/>
      <c r="CU25" s="969"/>
      <c r="CV25" s="979"/>
      <c r="CW25" s="968"/>
      <c r="CX25" s="969"/>
      <c r="CY25" s="969"/>
      <c r="CZ25" s="969"/>
      <c r="DA25" s="979"/>
      <c r="DB25" s="968"/>
      <c r="DC25" s="969"/>
      <c r="DD25" s="969"/>
      <c r="DE25" s="969"/>
      <c r="DF25" s="979"/>
      <c r="DG25" s="968"/>
      <c r="DH25" s="969"/>
      <c r="DI25" s="969"/>
      <c r="DJ25" s="969"/>
      <c r="DK25" s="979"/>
      <c r="DL25" s="968"/>
      <c r="DM25" s="969"/>
      <c r="DN25" s="969"/>
      <c r="DO25" s="969"/>
      <c r="DP25" s="979"/>
      <c r="DQ25" s="968"/>
      <c r="DR25" s="969"/>
      <c r="DS25" s="969"/>
      <c r="DT25" s="969"/>
      <c r="DU25" s="979"/>
      <c r="DV25" s="961"/>
      <c r="DW25" s="962"/>
      <c r="DX25" s="962"/>
      <c r="DY25" s="962"/>
      <c r="DZ25" s="980"/>
      <c r="EA25" s="53"/>
    </row>
    <row r="26" spans="1:131" ht="26.25" customHeight="1" x14ac:dyDescent="0.15">
      <c r="A26" s="707" t="s">
        <v>434</v>
      </c>
      <c r="B26" s="708"/>
      <c r="C26" s="708"/>
      <c r="D26" s="708"/>
      <c r="E26" s="708"/>
      <c r="F26" s="708"/>
      <c r="G26" s="708"/>
      <c r="H26" s="708"/>
      <c r="I26" s="708"/>
      <c r="J26" s="708"/>
      <c r="K26" s="708"/>
      <c r="L26" s="708"/>
      <c r="M26" s="708"/>
      <c r="N26" s="708"/>
      <c r="O26" s="708"/>
      <c r="P26" s="709"/>
      <c r="Q26" s="699" t="s">
        <v>453</v>
      </c>
      <c r="R26" s="700"/>
      <c r="S26" s="700"/>
      <c r="T26" s="700"/>
      <c r="U26" s="701"/>
      <c r="V26" s="699" t="s">
        <v>454</v>
      </c>
      <c r="W26" s="700"/>
      <c r="X26" s="700"/>
      <c r="Y26" s="700"/>
      <c r="Z26" s="701"/>
      <c r="AA26" s="699" t="s">
        <v>455</v>
      </c>
      <c r="AB26" s="700"/>
      <c r="AC26" s="700"/>
      <c r="AD26" s="700"/>
      <c r="AE26" s="700"/>
      <c r="AF26" s="713" t="s">
        <v>242</v>
      </c>
      <c r="AG26" s="714"/>
      <c r="AH26" s="714"/>
      <c r="AI26" s="714"/>
      <c r="AJ26" s="715"/>
      <c r="AK26" s="700" t="s">
        <v>384</v>
      </c>
      <c r="AL26" s="700"/>
      <c r="AM26" s="700"/>
      <c r="AN26" s="700"/>
      <c r="AO26" s="701"/>
      <c r="AP26" s="699" t="s">
        <v>356</v>
      </c>
      <c r="AQ26" s="700"/>
      <c r="AR26" s="700"/>
      <c r="AS26" s="700"/>
      <c r="AT26" s="701"/>
      <c r="AU26" s="699" t="s">
        <v>456</v>
      </c>
      <c r="AV26" s="700"/>
      <c r="AW26" s="700"/>
      <c r="AX26" s="700"/>
      <c r="AY26" s="701"/>
      <c r="AZ26" s="699" t="s">
        <v>457</v>
      </c>
      <c r="BA26" s="700"/>
      <c r="BB26" s="700"/>
      <c r="BC26" s="700"/>
      <c r="BD26" s="701"/>
      <c r="BE26" s="699" t="s">
        <v>439</v>
      </c>
      <c r="BF26" s="700"/>
      <c r="BG26" s="700"/>
      <c r="BH26" s="700"/>
      <c r="BI26" s="705"/>
      <c r="BJ26" s="61"/>
      <c r="BK26" s="61"/>
      <c r="BL26" s="61"/>
      <c r="BM26" s="61"/>
      <c r="BN26" s="61"/>
      <c r="BO26" s="60"/>
      <c r="BP26" s="60"/>
      <c r="BQ26" s="57">
        <v>20</v>
      </c>
      <c r="BR26" s="77"/>
      <c r="BS26" s="961"/>
      <c r="BT26" s="962"/>
      <c r="BU26" s="962"/>
      <c r="BV26" s="962"/>
      <c r="BW26" s="962"/>
      <c r="BX26" s="962"/>
      <c r="BY26" s="962"/>
      <c r="BZ26" s="962"/>
      <c r="CA26" s="962"/>
      <c r="CB26" s="962"/>
      <c r="CC26" s="962"/>
      <c r="CD26" s="962"/>
      <c r="CE26" s="962"/>
      <c r="CF26" s="962"/>
      <c r="CG26" s="963"/>
      <c r="CH26" s="968"/>
      <c r="CI26" s="969"/>
      <c r="CJ26" s="969"/>
      <c r="CK26" s="969"/>
      <c r="CL26" s="979"/>
      <c r="CM26" s="968"/>
      <c r="CN26" s="969"/>
      <c r="CO26" s="969"/>
      <c r="CP26" s="969"/>
      <c r="CQ26" s="979"/>
      <c r="CR26" s="968"/>
      <c r="CS26" s="969"/>
      <c r="CT26" s="969"/>
      <c r="CU26" s="969"/>
      <c r="CV26" s="979"/>
      <c r="CW26" s="968"/>
      <c r="CX26" s="969"/>
      <c r="CY26" s="969"/>
      <c r="CZ26" s="969"/>
      <c r="DA26" s="979"/>
      <c r="DB26" s="968"/>
      <c r="DC26" s="969"/>
      <c r="DD26" s="969"/>
      <c r="DE26" s="969"/>
      <c r="DF26" s="979"/>
      <c r="DG26" s="968"/>
      <c r="DH26" s="969"/>
      <c r="DI26" s="969"/>
      <c r="DJ26" s="969"/>
      <c r="DK26" s="979"/>
      <c r="DL26" s="968"/>
      <c r="DM26" s="969"/>
      <c r="DN26" s="969"/>
      <c r="DO26" s="969"/>
      <c r="DP26" s="979"/>
      <c r="DQ26" s="968"/>
      <c r="DR26" s="969"/>
      <c r="DS26" s="969"/>
      <c r="DT26" s="969"/>
      <c r="DU26" s="979"/>
      <c r="DV26" s="961"/>
      <c r="DW26" s="962"/>
      <c r="DX26" s="962"/>
      <c r="DY26" s="962"/>
      <c r="DZ26" s="980"/>
      <c r="EA26" s="53"/>
    </row>
    <row r="27" spans="1:131" ht="26.25" customHeight="1" x14ac:dyDescent="0.15">
      <c r="A27" s="710"/>
      <c r="B27" s="711"/>
      <c r="C27" s="711"/>
      <c r="D27" s="711"/>
      <c r="E27" s="711"/>
      <c r="F27" s="711"/>
      <c r="G27" s="711"/>
      <c r="H27" s="711"/>
      <c r="I27" s="711"/>
      <c r="J27" s="711"/>
      <c r="K27" s="711"/>
      <c r="L27" s="711"/>
      <c r="M27" s="711"/>
      <c r="N27" s="711"/>
      <c r="O27" s="711"/>
      <c r="P27" s="712"/>
      <c r="Q27" s="702"/>
      <c r="R27" s="703"/>
      <c r="S27" s="703"/>
      <c r="T27" s="703"/>
      <c r="U27" s="704"/>
      <c r="V27" s="702"/>
      <c r="W27" s="703"/>
      <c r="X27" s="703"/>
      <c r="Y27" s="703"/>
      <c r="Z27" s="704"/>
      <c r="AA27" s="702"/>
      <c r="AB27" s="703"/>
      <c r="AC27" s="703"/>
      <c r="AD27" s="703"/>
      <c r="AE27" s="703"/>
      <c r="AF27" s="716"/>
      <c r="AG27" s="717"/>
      <c r="AH27" s="717"/>
      <c r="AI27" s="717"/>
      <c r="AJ27" s="718"/>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06"/>
      <c r="BJ27" s="61"/>
      <c r="BK27" s="61"/>
      <c r="BL27" s="61"/>
      <c r="BM27" s="61"/>
      <c r="BN27" s="61"/>
      <c r="BO27" s="60"/>
      <c r="BP27" s="60"/>
      <c r="BQ27" s="57">
        <v>21</v>
      </c>
      <c r="BR27" s="77"/>
      <c r="BS27" s="961"/>
      <c r="BT27" s="962"/>
      <c r="BU27" s="962"/>
      <c r="BV27" s="962"/>
      <c r="BW27" s="962"/>
      <c r="BX27" s="962"/>
      <c r="BY27" s="962"/>
      <c r="BZ27" s="962"/>
      <c r="CA27" s="962"/>
      <c r="CB27" s="962"/>
      <c r="CC27" s="962"/>
      <c r="CD27" s="962"/>
      <c r="CE27" s="962"/>
      <c r="CF27" s="962"/>
      <c r="CG27" s="963"/>
      <c r="CH27" s="968"/>
      <c r="CI27" s="969"/>
      <c r="CJ27" s="969"/>
      <c r="CK27" s="969"/>
      <c r="CL27" s="979"/>
      <c r="CM27" s="968"/>
      <c r="CN27" s="969"/>
      <c r="CO27" s="969"/>
      <c r="CP27" s="969"/>
      <c r="CQ27" s="979"/>
      <c r="CR27" s="968"/>
      <c r="CS27" s="969"/>
      <c r="CT27" s="969"/>
      <c r="CU27" s="969"/>
      <c r="CV27" s="979"/>
      <c r="CW27" s="968"/>
      <c r="CX27" s="969"/>
      <c r="CY27" s="969"/>
      <c r="CZ27" s="969"/>
      <c r="DA27" s="979"/>
      <c r="DB27" s="968"/>
      <c r="DC27" s="969"/>
      <c r="DD27" s="969"/>
      <c r="DE27" s="969"/>
      <c r="DF27" s="979"/>
      <c r="DG27" s="968"/>
      <c r="DH27" s="969"/>
      <c r="DI27" s="969"/>
      <c r="DJ27" s="969"/>
      <c r="DK27" s="979"/>
      <c r="DL27" s="968"/>
      <c r="DM27" s="969"/>
      <c r="DN27" s="969"/>
      <c r="DO27" s="969"/>
      <c r="DP27" s="979"/>
      <c r="DQ27" s="968"/>
      <c r="DR27" s="969"/>
      <c r="DS27" s="969"/>
      <c r="DT27" s="969"/>
      <c r="DU27" s="979"/>
      <c r="DV27" s="961"/>
      <c r="DW27" s="962"/>
      <c r="DX27" s="962"/>
      <c r="DY27" s="962"/>
      <c r="DZ27" s="980"/>
      <c r="EA27" s="53"/>
    </row>
    <row r="28" spans="1:131" ht="26.25" customHeight="1" x14ac:dyDescent="0.15">
      <c r="A28" s="59">
        <v>1</v>
      </c>
      <c r="B28" s="972" t="s">
        <v>458</v>
      </c>
      <c r="C28" s="973"/>
      <c r="D28" s="973"/>
      <c r="E28" s="973"/>
      <c r="F28" s="973"/>
      <c r="G28" s="973"/>
      <c r="H28" s="973"/>
      <c r="I28" s="973"/>
      <c r="J28" s="973"/>
      <c r="K28" s="973"/>
      <c r="L28" s="973"/>
      <c r="M28" s="973"/>
      <c r="N28" s="973"/>
      <c r="O28" s="973"/>
      <c r="P28" s="974"/>
      <c r="Q28" s="999">
        <v>2145</v>
      </c>
      <c r="R28" s="1000"/>
      <c r="S28" s="1000"/>
      <c r="T28" s="1000"/>
      <c r="U28" s="1000"/>
      <c r="V28" s="1000">
        <v>2104</v>
      </c>
      <c r="W28" s="1000"/>
      <c r="X28" s="1000"/>
      <c r="Y28" s="1000"/>
      <c r="Z28" s="1000"/>
      <c r="AA28" s="1000">
        <f>Q28-V28</f>
        <v>41</v>
      </c>
      <c r="AB28" s="1000"/>
      <c r="AC28" s="1000"/>
      <c r="AD28" s="1000"/>
      <c r="AE28" s="1001"/>
      <c r="AF28" s="1002">
        <v>41</v>
      </c>
      <c r="AG28" s="1000"/>
      <c r="AH28" s="1000"/>
      <c r="AI28" s="1000"/>
      <c r="AJ28" s="1003"/>
      <c r="AK28" s="1004">
        <v>245</v>
      </c>
      <c r="AL28" s="1000"/>
      <c r="AM28" s="1000"/>
      <c r="AN28" s="1000"/>
      <c r="AO28" s="1000"/>
      <c r="AP28" s="1000" t="s">
        <v>200</v>
      </c>
      <c r="AQ28" s="1000"/>
      <c r="AR28" s="1000"/>
      <c r="AS28" s="1000"/>
      <c r="AT28" s="1000"/>
      <c r="AU28" s="1000" t="s">
        <v>200</v>
      </c>
      <c r="AV28" s="1000"/>
      <c r="AW28" s="1000"/>
      <c r="AX28" s="1000"/>
      <c r="AY28" s="1000"/>
      <c r="AZ28" s="1005" t="s">
        <v>200</v>
      </c>
      <c r="BA28" s="1005"/>
      <c r="BB28" s="1005"/>
      <c r="BC28" s="1005"/>
      <c r="BD28" s="1005"/>
      <c r="BE28" s="1006"/>
      <c r="BF28" s="1006"/>
      <c r="BG28" s="1006"/>
      <c r="BH28" s="1006"/>
      <c r="BI28" s="1007"/>
      <c r="BJ28" s="61"/>
      <c r="BK28" s="61"/>
      <c r="BL28" s="61"/>
      <c r="BM28" s="61"/>
      <c r="BN28" s="61"/>
      <c r="BO28" s="60"/>
      <c r="BP28" s="60"/>
      <c r="BQ28" s="57">
        <v>22</v>
      </c>
      <c r="BR28" s="77"/>
      <c r="BS28" s="961"/>
      <c r="BT28" s="962"/>
      <c r="BU28" s="962"/>
      <c r="BV28" s="962"/>
      <c r="BW28" s="962"/>
      <c r="BX28" s="962"/>
      <c r="BY28" s="962"/>
      <c r="BZ28" s="962"/>
      <c r="CA28" s="962"/>
      <c r="CB28" s="962"/>
      <c r="CC28" s="962"/>
      <c r="CD28" s="962"/>
      <c r="CE28" s="962"/>
      <c r="CF28" s="962"/>
      <c r="CG28" s="963"/>
      <c r="CH28" s="968"/>
      <c r="CI28" s="969"/>
      <c r="CJ28" s="969"/>
      <c r="CK28" s="969"/>
      <c r="CL28" s="979"/>
      <c r="CM28" s="968"/>
      <c r="CN28" s="969"/>
      <c r="CO28" s="969"/>
      <c r="CP28" s="969"/>
      <c r="CQ28" s="979"/>
      <c r="CR28" s="968"/>
      <c r="CS28" s="969"/>
      <c r="CT28" s="969"/>
      <c r="CU28" s="969"/>
      <c r="CV28" s="979"/>
      <c r="CW28" s="968"/>
      <c r="CX28" s="969"/>
      <c r="CY28" s="969"/>
      <c r="CZ28" s="969"/>
      <c r="DA28" s="979"/>
      <c r="DB28" s="968"/>
      <c r="DC28" s="969"/>
      <c r="DD28" s="969"/>
      <c r="DE28" s="969"/>
      <c r="DF28" s="979"/>
      <c r="DG28" s="968"/>
      <c r="DH28" s="969"/>
      <c r="DI28" s="969"/>
      <c r="DJ28" s="969"/>
      <c r="DK28" s="979"/>
      <c r="DL28" s="968"/>
      <c r="DM28" s="969"/>
      <c r="DN28" s="969"/>
      <c r="DO28" s="969"/>
      <c r="DP28" s="979"/>
      <c r="DQ28" s="968"/>
      <c r="DR28" s="969"/>
      <c r="DS28" s="969"/>
      <c r="DT28" s="969"/>
      <c r="DU28" s="979"/>
      <c r="DV28" s="961"/>
      <c r="DW28" s="962"/>
      <c r="DX28" s="962"/>
      <c r="DY28" s="962"/>
      <c r="DZ28" s="980"/>
      <c r="EA28" s="53"/>
    </row>
    <row r="29" spans="1:131" ht="26.25" customHeight="1" x14ac:dyDescent="0.15">
      <c r="A29" s="59">
        <v>2</v>
      </c>
      <c r="B29" s="961" t="s">
        <v>29</v>
      </c>
      <c r="C29" s="962"/>
      <c r="D29" s="962"/>
      <c r="E29" s="962"/>
      <c r="F29" s="962"/>
      <c r="G29" s="962"/>
      <c r="H29" s="962"/>
      <c r="I29" s="962"/>
      <c r="J29" s="962"/>
      <c r="K29" s="962"/>
      <c r="L29" s="962"/>
      <c r="M29" s="962"/>
      <c r="N29" s="962"/>
      <c r="O29" s="962"/>
      <c r="P29" s="963"/>
      <c r="Q29" s="964">
        <v>1883</v>
      </c>
      <c r="R29" s="965"/>
      <c r="S29" s="965"/>
      <c r="T29" s="965"/>
      <c r="U29" s="965"/>
      <c r="V29" s="965">
        <v>1780</v>
      </c>
      <c r="W29" s="965"/>
      <c r="X29" s="965"/>
      <c r="Y29" s="965"/>
      <c r="Z29" s="965"/>
      <c r="AA29" s="965">
        <f>Q29-V29</f>
        <v>103</v>
      </c>
      <c r="AB29" s="965"/>
      <c r="AC29" s="965"/>
      <c r="AD29" s="965"/>
      <c r="AE29" s="971"/>
      <c r="AF29" s="991">
        <v>103</v>
      </c>
      <c r="AG29" s="969"/>
      <c r="AH29" s="969"/>
      <c r="AI29" s="969"/>
      <c r="AJ29" s="992"/>
      <c r="AK29" s="970">
        <v>300</v>
      </c>
      <c r="AL29" s="965"/>
      <c r="AM29" s="965"/>
      <c r="AN29" s="965"/>
      <c r="AO29" s="965"/>
      <c r="AP29" s="965" t="s">
        <v>200</v>
      </c>
      <c r="AQ29" s="965"/>
      <c r="AR29" s="965"/>
      <c r="AS29" s="965"/>
      <c r="AT29" s="965"/>
      <c r="AU29" s="965" t="s">
        <v>200</v>
      </c>
      <c r="AV29" s="965"/>
      <c r="AW29" s="965"/>
      <c r="AX29" s="965"/>
      <c r="AY29" s="965"/>
      <c r="AZ29" s="998" t="s">
        <v>200</v>
      </c>
      <c r="BA29" s="998"/>
      <c r="BB29" s="998"/>
      <c r="BC29" s="998"/>
      <c r="BD29" s="998"/>
      <c r="BE29" s="966"/>
      <c r="BF29" s="966"/>
      <c r="BG29" s="966"/>
      <c r="BH29" s="966"/>
      <c r="BI29" s="967"/>
      <c r="BJ29" s="61"/>
      <c r="BK29" s="61"/>
      <c r="BL29" s="61"/>
      <c r="BM29" s="61"/>
      <c r="BN29" s="61"/>
      <c r="BO29" s="60"/>
      <c r="BP29" s="60"/>
      <c r="BQ29" s="57">
        <v>23</v>
      </c>
      <c r="BR29" s="77"/>
      <c r="BS29" s="961"/>
      <c r="BT29" s="962"/>
      <c r="BU29" s="962"/>
      <c r="BV29" s="962"/>
      <c r="BW29" s="962"/>
      <c r="BX29" s="962"/>
      <c r="BY29" s="962"/>
      <c r="BZ29" s="962"/>
      <c r="CA29" s="962"/>
      <c r="CB29" s="962"/>
      <c r="CC29" s="962"/>
      <c r="CD29" s="962"/>
      <c r="CE29" s="962"/>
      <c r="CF29" s="962"/>
      <c r="CG29" s="963"/>
      <c r="CH29" s="968"/>
      <c r="CI29" s="969"/>
      <c r="CJ29" s="969"/>
      <c r="CK29" s="969"/>
      <c r="CL29" s="979"/>
      <c r="CM29" s="968"/>
      <c r="CN29" s="969"/>
      <c r="CO29" s="969"/>
      <c r="CP29" s="969"/>
      <c r="CQ29" s="979"/>
      <c r="CR29" s="968"/>
      <c r="CS29" s="969"/>
      <c r="CT29" s="969"/>
      <c r="CU29" s="969"/>
      <c r="CV29" s="979"/>
      <c r="CW29" s="968"/>
      <c r="CX29" s="969"/>
      <c r="CY29" s="969"/>
      <c r="CZ29" s="969"/>
      <c r="DA29" s="979"/>
      <c r="DB29" s="968"/>
      <c r="DC29" s="969"/>
      <c r="DD29" s="969"/>
      <c r="DE29" s="969"/>
      <c r="DF29" s="979"/>
      <c r="DG29" s="968"/>
      <c r="DH29" s="969"/>
      <c r="DI29" s="969"/>
      <c r="DJ29" s="969"/>
      <c r="DK29" s="979"/>
      <c r="DL29" s="968"/>
      <c r="DM29" s="969"/>
      <c r="DN29" s="969"/>
      <c r="DO29" s="969"/>
      <c r="DP29" s="979"/>
      <c r="DQ29" s="968"/>
      <c r="DR29" s="969"/>
      <c r="DS29" s="969"/>
      <c r="DT29" s="969"/>
      <c r="DU29" s="979"/>
      <c r="DV29" s="961"/>
      <c r="DW29" s="962"/>
      <c r="DX29" s="962"/>
      <c r="DY29" s="962"/>
      <c r="DZ29" s="980"/>
      <c r="EA29" s="53"/>
    </row>
    <row r="30" spans="1:131" ht="26.25" customHeight="1" x14ac:dyDescent="0.15">
      <c r="A30" s="59">
        <v>3</v>
      </c>
      <c r="B30" s="961" t="s">
        <v>163</v>
      </c>
      <c r="C30" s="962"/>
      <c r="D30" s="962"/>
      <c r="E30" s="962"/>
      <c r="F30" s="962"/>
      <c r="G30" s="962"/>
      <c r="H30" s="962"/>
      <c r="I30" s="962"/>
      <c r="J30" s="962"/>
      <c r="K30" s="962"/>
      <c r="L30" s="962"/>
      <c r="M30" s="962"/>
      <c r="N30" s="962"/>
      <c r="O30" s="962"/>
      <c r="P30" s="963"/>
      <c r="Q30" s="964">
        <v>307</v>
      </c>
      <c r="R30" s="965"/>
      <c r="S30" s="965"/>
      <c r="T30" s="965"/>
      <c r="U30" s="965"/>
      <c r="V30" s="965">
        <v>301</v>
      </c>
      <c r="W30" s="965"/>
      <c r="X30" s="965"/>
      <c r="Y30" s="965"/>
      <c r="Z30" s="965"/>
      <c r="AA30" s="965">
        <f>Q30-V30</f>
        <v>6</v>
      </c>
      <c r="AB30" s="965"/>
      <c r="AC30" s="965"/>
      <c r="AD30" s="965"/>
      <c r="AE30" s="971"/>
      <c r="AF30" s="991">
        <v>6</v>
      </c>
      <c r="AG30" s="969"/>
      <c r="AH30" s="969"/>
      <c r="AI30" s="969"/>
      <c r="AJ30" s="992"/>
      <c r="AK30" s="970">
        <v>100</v>
      </c>
      <c r="AL30" s="965"/>
      <c r="AM30" s="965"/>
      <c r="AN30" s="965"/>
      <c r="AO30" s="965"/>
      <c r="AP30" s="965" t="s">
        <v>200</v>
      </c>
      <c r="AQ30" s="965"/>
      <c r="AR30" s="965"/>
      <c r="AS30" s="965"/>
      <c r="AT30" s="965"/>
      <c r="AU30" s="965" t="s">
        <v>200</v>
      </c>
      <c r="AV30" s="965"/>
      <c r="AW30" s="965"/>
      <c r="AX30" s="965"/>
      <c r="AY30" s="965"/>
      <c r="AZ30" s="998" t="s">
        <v>200</v>
      </c>
      <c r="BA30" s="998"/>
      <c r="BB30" s="998"/>
      <c r="BC30" s="998"/>
      <c r="BD30" s="998"/>
      <c r="BE30" s="966"/>
      <c r="BF30" s="966"/>
      <c r="BG30" s="966"/>
      <c r="BH30" s="966"/>
      <c r="BI30" s="967"/>
      <c r="BJ30" s="61"/>
      <c r="BK30" s="61"/>
      <c r="BL30" s="61"/>
      <c r="BM30" s="61"/>
      <c r="BN30" s="61"/>
      <c r="BO30" s="60"/>
      <c r="BP30" s="60"/>
      <c r="BQ30" s="57">
        <v>24</v>
      </c>
      <c r="BR30" s="77"/>
      <c r="BS30" s="961"/>
      <c r="BT30" s="962"/>
      <c r="BU30" s="962"/>
      <c r="BV30" s="962"/>
      <c r="BW30" s="962"/>
      <c r="BX30" s="962"/>
      <c r="BY30" s="962"/>
      <c r="BZ30" s="962"/>
      <c r="CA30" s="962"/>
      <c r="CB30" s="962"/>
      <c r="CC30" s="962"/>
      <c r="CD30" s="962"/>
      <c r="CE30" s="962"/>
      <c r="CF30" s="962"/>
      <c r="CG30" s="963"/>
      <c r="CH30" s="968"/>
      <c r="CI30" s="969"/>
      <c r="CJ30" s="969"/>
      <c r="CK30" s="969"/>
      <c r="CL30" s="979"/>
      <c r="CM30" s="968"/>
      <c r="CN30" s="969"/>
      <c r="CO30" s="969"/>
      <c r="CP30" s="969"/>
      <c r="CQ30" s="979"/>
      <c r="CR30" s="968"/>
      <c r="CS30" s="969"/>
      <c r="CT30" s="969"/>
      <c r="CU30" s="969"/>
      <c r="CV30" s="979"/>
      <c r="CW30" s="968"/>
      <c r="CX30" s="969"/>
      <c r="CY30" s="969"/>
      <c r="CZ30" s="969"/>
      <c r="DA30" s="979"/>
      <c r="DB30" s="968"/>
      <c r="DC30" s="969"/>
      <c r="DD30" s="969"/>
      <c r="DE30" s="969"/>
      <c r="DF30" s="979"/>
      <c r="DG30" s="968"/>
      <c r="DH30" s="969"/>
      <c r="DI30" s="969"/>
      <c r="DJ30" s="969"/>
      <c r="DK30" s="979"/>
      <c r="DL30" s="968"/>
      <c r="DM30" s="969"/>
      <c r="DN30" s="969"/>
      <c r="DO30" s="969"/>
      <c r="DP30" s="979"/>
      <c r="DQ30" s="968"/>
      <c r="DR30" s="969"/>
      <c r="DS30" s="969"/>
      <c r="DT30" s="969"/>
      <c r="DU30" s="979"/>
      <c r="DV30" s="961"/>
      <c r="DW30" s="962"/>
      <c r="DX30" s="962"/>
      <c r="DY30" s="962"/>
      <c r="DZ30" s="980"/>
      <c r="EA30" s="53"/>
    </row>
    <row r="31" spans="1:131" ht="26.25" customHeight="1" x14ac:dyDescent="0.15">
      <c r="A31" s="59">
        <v>4</v>
      </c>
      <c r="B31" s="961" t="s">
        <v>440</v>
      </c>
      <c r="C31" s="962"/>
      <c r="D31" s="962"/>
      <c r="E31" s="962"/>
      <c r="F31" s="962"/>
      <c r="G31" s="962"/>
      <c r="H31" s="962"/>
      <c r="I31" s="962"/>
      <c r="J31" s="962"/>
      <c r="K31" s="962"/>
      <c r="L31" s="962"/>
      <c r="M31" s="962"/>
      <c r="N31" s="962"/>
      <c r="O31" s="962"/>
      <c r="P31" s="963"/>
      <c r="Q31" s="964">
        <v>400</v>
      </c>
      <c r="R31" s="965"/>
      <c r="S31" s="965"/>
      <c r="T31" s="965"/>
      <c r="U31" s="965"/>
      <c r="V31" s="965">
        <v>400</v>
      </c>
      <c r="W31" s="965"/>
      <c r="X31" s="965"/>
      <c r="Y31" s="965"/>
      <c r="Z31" s="965"/>
      <c r="AA31" s="965" t="s">
        <v>200</v>
      </c>
      <c r="AB31" s="965"/>
      <c r="AC31" s="965"/>
      <c r="AD31" s="965"/>
      <c r="AE31" s="971"/>
      <c r="AF31" s="991" t="s">
        <v>200</v>
      </c>
      <c r="AG31" s="969"/>
      <c r="AH31" s="969"/>
      <c r="AI31" s="969"/>
      <c r="AJ31" s="992"/>
      <c r="AK31" s="970">
        <v>5</v>
      </c>
      <c r="AL31" s="965"/>
      <c r="AM31" s="965"/>
      <c r="AN31" s="965"/>
      <c r="AO31" s="965"/>
      <c r="AP31" s="965" t="s">
        <v>200</v>
      </c>
      <c r="AQ31" s="965"/>
      <c r="AR31" s="965"/>
      <c r="AS31" s="965"/>
      <c r="AT31" s="965"/>
      <c r="AU31" s="965" t="s">
        <v>200</v>
      </c>
      <c r="AV31" s="965"/>
      <c r="AW31" s="965"/>
      <c r="AX31" s="965"/>
      <c r="AY31" s="965"/>
      <c r="AZ31" s="998" t="s">
        <v>200</v>
      </c>
      <c r="BA31" s="998"/>
      <c r="BB31" s="998"/>
      <c r="BC31" s="998"/>
      <c r="BD31" s="998"/>
      <c r="BE31" s="966"/>
      <c r="BF31" s="966"/>
      <c r="BG31" s="966"/>
      <c r="BH31" s="966"/>
      <c r="BI31" s="967"/>
      <c r="BJ31" s="61"/>
      <c r="BK31" s="61"/>
      <c r="BL31" s="61"/>
      <c r="BM31" s="61"/>
      <c r="BN31" s="61"/>
      <c r="BO31" s="60"/>
      <c r="BP31" s="60"/>
      <c r="BQ31" s="57">
        <v>25</v>
      </c>
      <c r="BR31" s="77"/>
      <c r="BS31" s="961"/>
      <c r="BT31" s="962"/>
      <c r="BU31" s="962"/>
      <c r="BV31" s="962"/>
      <c r="BW31" s="962"/>
      <c r="BX31" s="962"/>
      <c r="BY31" s="962"/>
      <c r="BZ31" s="962"/>
      <c r="CA31" s="962"/>
      <c r="CB31" s="962"/>
      <c r="CC31" s="962"/>
      <c r="CD31" s="962"/>
      <c r="CE31" s="962"/>
      <c r="CF31" s="962"/>
      <c r="CG31" s="963"/>
      <c r="CH31" s="968"/>
      <c r="CI31" s="969"/>
      <c r="CJ31" s="969"/>
      <c r="CK31" s="969"/>
      <c r="CL31" s="979"/>
      <c r="CM31" s="968"/>
      <c r="CN31" s="969"/>
      <c r="CO31" s="969"/>
      <c r="CP31" s="969"/>
      <c r="CQ31" s="979"/>
      <c r="CR31" s="968"/>
      <c r="CS31" s="969"/>
      <c r="CT31" s="969"/>
      <c r="CU31" s="969"/>
      <c r="CV31" s="979"/>
      <c r="CW31" s="968"/>
      <c r="CX31" s="969"/>
      <c r="CY31" s="969"/>
      <c r="CZ31" s="969"/>
      <c r="DA31" s="979"/>
      <c r="DB31" s="968"/>
      <c r="DC31" s="969"/>
      <c r="DD31" s="969"/>
      <c r="DE31" s="969"/>
      <c r="DF31" s="979"/>
      <c r="DG31" s="968"/>
      <c r="DH31" s="969"/>
      <c r="DI31" s="969"/>
      <c r="DJ31" s="969"/>
      <c r="DK31" s="979"/>
      <c r="DL31" s="968"/>
      <c r="DM31" s="969"/>
      <c r="DN31" s="969"/>
      <c r="DO31" s="969"/>
      <c r="DP31" s="979"/>
      <c r="DQ31" s="968"/>
      <c r="DR31" s="969"/>
      <c r="DS31" s="969"/>
      <c r="DT31" s="969"/>
      <c r="DU31" s="979"/>
      <c r="DV31" s="961"/>
      <c r="DW31" s="962"/>
      <c r="DX31" s="962"/>
      <c r="DY31" s="962"/>
      <c r="DZ31" s="980"/>
      <c r="EA31" s="53"/>
    </row>
    <row r="32" spans="1:131" ht="26.25" customHeight="1" x14ac:dyDescent="0.15">
      <c r="A32" s="59">
        <v>5</v>
      </c>
      <c r="B32" s="961" t="s">
        <v>459</v>
      </c>
      <c r="C32" s="962"/>
      <c r="D32" s="962"/>
      <c r="E32" s="962"/>
      <c r="F32" s="962"/>
      <c r="G32" s="962"/>
      <c r="H32" s="962"/>
      <c r="I32" s="962"/>
      <c r="J32" s="962"/>
      <c r="K32" s="962"/>
      <c r="L32" s="962"/>
      <c r="M32" s="962"/>
      <c r="N32" s="962"/>
      <c r="O32" s="962"/>
      <c r="P32" s="963"/>
      <c r="Q32" s="964">
        <v>293</v>
      </c>
      <c r="R32" s="965"/>
      <c r="S32" s="965"/>
      <c r="T32" s="965"/>
      <c r="U32" s="965"/>
      <c r="V32" s="965">
        <v>290</v>
      </c>
      <c r="W32" s="965"/>
      <c r="X32" s="965"/>
      <c r="Y32" s="965"/>
      <c r="Z32" s="965"/>
      <c r="AA32" s="965">
        <f>Q32-V32</f>
        <v>3</v>
      </c>
      <c r="AB32" s="965"/>
      <c r="AC32" s="965"/>
      <c r="AD32" s="965"/>
      <c r="AE32" s="971"/>
      <c r="AF32" s="991">
        <v>443</v>
      </c>
      <c r="AG32" s="969"/>
      <c r="AH32" s="969"/>
      <c r="AI32" s="969"/>
      <c r="AJ32" s="992"/>
      <c r="AK32" s="970">
        <v>40</v>
      </c>
      <c r="AL32" s="965"/>
      <c r="AM32" s="965"/>
      <c r="AN32" s="965"/>
      <c r="AO32" s="965"/>
      <c r="AP32" s="965">
        <v>1660</v>
      </c>
      <c r="AQ32" s="965"/>
      <c r="AR32" s="965"/>
      <c r="AS32" s="965"/>
      <c r="AT32" s="965"/>
      <c r="AU32" s="965">
        <v>563</v>
      </c>
      <c r="AV32" s="965"/>
      <c r="AW32" s="965"/>
      <c r="AX32" s="965"/>
      <c r="AY32" s="965"/>
      <c r="AZ32" s="998" t="s">
        <v>200</v>
      </c>
      <c r="BA32" s="998"/>
      <c r="BB32" s="998"/>
      <c r="BC32" s="998"/>
      <c r="BD32" s="998"/>
      <c r="BE32" s="966" t="s">
        <v>460</v>
      </c>
      <c r="BF32" s="966"/>
      <c r="BG32" s="966"/>
      <c r="BH32" s="966"/>
      <c r="BI32" s="967"/>
      <c r="BJ32" s="61"/>
      <c r="BK32" s="61"/>
      <c r="BL32" s="61"/>
      <c r="BM32" s="61"/>
      <c r="BN32" s="61"/>
      <c r="BO32" s="60"/>
      <c r="BP32" s="60"/>
      <c r="BQ32" s="57">
        <v>26</v>
      </c>
      <c r="BR32" s="77"/>
      <c r="BS32" s="961"/>
      <c r="BT32" s="962"/>
      <c r="BU32" s="962"/>
      <c r="BV32" s="962"/>
      <c r="BW32" s="962"/>
      <c r="BX32" s="962"/>
      <c r="BY32" s="962"/>
      <c r="BZ32" s="962"/>
      <c r="CA32" s="962"/>
      <c r="CB32" s="962"/>
      <c r="CC32" s="962"/>
      <c r="CD32" s="962"/>
      <c r="CE32" s="962"/>
      <c r="CF32" s="962"/>
      <c r="CG32" s="963"/>
      <c r="CH32" s="968"/>
      <c r="CI32" s="969"/>
      <c r="CJ32" s="969"/>
      <c r="CK32" s="969"/>
      <c r="CL32" s="979"/>
      <c r="CM32" s="968"/>
      <c r="CN32" s="969"/>
      <c r="CO32" s="969"/>
      <c r="CP32" s="969"/>
      <c r="CQ32" s="979"/>
      <c r="CR32" s="968"/>
      <c r="CS32" s="969"/>
      <c r="CT32" s="969"/>
      <c r="CU32" s="969"/>
      <c r="CV32" s="979"/>
      <c r="CW32" s="968"/>
      <c r="CX32" s="969"/>
      <c r="CY32" s="969"/>
      <c r="CZ32" s="969"/>
      <c r="DA32" s="979"/>
      <c r="DB32" s="968"/>
      <c r="DC32" s="969"/>
      <c r="DD32" s="969"/>
      <c r="DE32" s="969"/>
      <c r="DF32" s="979"/>
      <c r="DG32" s="968"/>
      <c r="DH32" s="969"/>
      <c r="DI32" s="969"/>
      <c r="DJ32" s="969"/>
      <c r="DK32" s="979"/>
      <c r="DL32" s="968"/>
      <c r="DM32" s="969"/>
      <c r="DN32" s="969"/>
      <c r="DO32" s="969"/>
      <c r="DP32" s="979"/>
      <c r="DQ32" s="968"/>
      <c r="DR32" s="969"/>
      <c r="DS32" s="969"/>
      <c r="DT32" s="969"/>
      <c r="DU32" s="979"/>
      <c r="DV32" s="961"/>
      <c r="DW32" s="962"/>
      <c r="DX32" s="962"/>
      <c r="DY32" s="962"/>
      <c r="DZ32" s="980"/>
      <c r="EA32" s="53"/>
    </row>
    <row r="33" spans="1:131" ht="26.25" customHeight="1" x14ac:dyDescent="0.15">
      <c r="A33" s="59">
        <v>6</v>
      </c>
      <c r="B33" s="961" t="s">
        <v>236</v>
      </c>
      <c r="C33" s="962"/>
      <c r="D33" s="962"/>
      <c r="E33" s="962"/>
      <c r="F33" s="962"/>
      <c r="G33" s="962"/>
      <c r="H33" s="962"/>
      <c r="I33" s="962"/>
      <c r="J33" s="962"/>
      <c r="K33" s="962"/>
      <c r="L33" s="962"/>
      <c r="M33" s="962"/>
      <c r="N33" s="962"/>
      <c r="O33" s="962"/>
      <c r="P33" s="963"/>
      <c r="Q33" s="964">
        <v>119</v>
      </c>
      <c r="R33" s="965"/>
      <c r="S33" s="965"/>
      <c r="T33" s="965"/>
      <c r="U33" s="965"/>
      <c r="V33" s="965">
        <v>106</v>
      </c>
      <c r="W33" s="965"/>
      <c r="X33" s="965"/>
      <c r="Y33" s="965"/>
      <c r="Z33" s="965"/>
      <c r="AA33" s="965">
        <f>Q33-V33</f>
        <v>13</v>
      </c>
      <c r="AB33" s="965"/>
      <c r="AC33" s="965"/>
      <c r="AD33" s="965"/>
      <c r="AE33" s="971"/>
      <c r="AF33" s="991">
        <v>13</v>
      </c>
      <c r="AG33" s="969"/>
      <c r="AH33" s="969"/>
      <c r="AI33" s="969"/>
      <c r="AJ33" s="992"/>
      <c r="AK33" s="970" t="s">
        <v>200</v>
      </c>
      <c r="AL33" s="965"/>
      <c r="AM33" s="965"/>
      <c r="AN33" s="965"/>
      <c r="AO33" s="965"/>
      <c r="AP33" s="965">
        <v>493</v>
      </c>
      <c r="AQ33" s="965"/>
      <c r="AR33" s="965"/>
      <c r="AS33" s="965"/>
      <c r="AT33" s="965"/>
      <c r="AU33" s="965" t="s">
        <v>200</v>
      </c>
      <c r="AV33" s="965"/>
      <c r="AW33" s="965"/>
      <c r="AX33" s="965"/>
      <c r="AY33" s="965"/>
      <c r="AZ33" s="998" t="s">
        <v>200</v>
      </c>
      <c r="BA33" s="998"/>
      <c r="BB33" s="998"/>
      <c r="BC33" s="998"/>
      <c r="BD33" s="998"/>
      <c r="BE33" s="966" t="s">
        <v>25</v>
      </c>
      <c r="BF33" s="966"/>
      <c r="BG33" s="966"/>
      <c r="BH33" s="966"/>
      <c r="BI33" s="967"/>
      <c r="BJ33" s="61"/>
      <c r="BK33" s="61"/>
      <c r="BL33" s="61"/>
      <c r="BM33" s="61"/>
      <c r="BN33" s="61"/>
      <c r="BO33" s="60"/>
      <c r="BP33" s="60"/>
      <c r="BQ33" s="57">
        <v>27</v>
      </c>
      <c r="BR33" s="77"/>
      <c r="BS33" s="961"/>
      <c r="BT33" s="962"/>
      <c r="BU33" s="962"/>
      <c r="BV33" s="962"/>
      <c r="BW33" s="962"/>
      <c r="BX33" s="962"/>
      <c r="BY33" s="962"/>
      <c r="BZ33" s="962"/>
      <c r="CA33" s="962"/>
      <c r="CB33" s="962"/>
      <c r="CC33" s="962"/>
      <c r="CD33" s="962"/>
      <c r="CE33" s="962"/>
      <c r="CF33" s="962"/>
      <c r="CG33" s="963"/>
      <c r="CH33" s="968"/>
      <c r="CI33" s="969"/>
      <c r="CJ33" s="969"/>
      <c r="CK33" s="969"/>
      <c r="CL33" s="979"/>
      <c r="CM33" s="968"/>
      <c r="CN33" s="969"/>
      <c r="CO33" s="969"/>
      <c r="CP33" s="969"/>
      <c r="CQ33" s="979"/>
      <c r="CR33" s="968"/>
      <c r="CS33" s="969"/>
      <c r="CT33" s="969"/>
      <c r="CU33" s="969"/>
      <c r="CV33" s="979"/>
      <c r="CW33" s="968"/>
      <c r="CX33" s="969"/>
      <c r="CY33" s="969"/>
      <c r="CZ33" s="969"/>
      <c r="DA33" s="979"/>
      <c r="DB33" s="968"/>
      <c r="DC33" s="969"/>
      <c r="DD33" s="969"/>
      <c r="DE33" s="969"/>
      <c r="DF33" s="979"/>
      <c r="DG33" s="968"/>
      <c r="DH33" s="969"/>
      <c r="DI33" s="969"/>
      <c r="DJ33" s="969"/>
      <c r="DK33" s="979"/>
      <c r="DL33" s="968"/>
      <c r="DM33" s="969"/>
      <c r="DN33" s="969"/>
      <c r="DO33" s="969"/>
      <c r="DP33" s="979"/>
      <c r="DQ33" s="968"/>
      <c r="DR33" s="969"/>
      <c r="DS33" s="969"/>
      <c r="DT33" s="969"/>
      <c r="DU33" s="979"/>
      <c r="DV33" s="961"/>
      <c r="DW33" s="962"/>
      <c r="DX33" s="962"/>
      <c r="DY33" s="962"/>
      <c r="DZ33" s="980"/>
      <c r="EA33" s="53"/>
    </row>
    <row r="34" spans="1:131" ht="26.25" customHeight="1" x14ac:dyDescent="0.15">
      <c r="A34" s="59">
        <v>7</v>
      </c>
      <c r="B34" s="961"/>
      <c r="C34" s="962"/>
      <c r="D34" s="962"/>
      <c r="E34" s="962"/>
      <c r="F34" s="962"/>
      <c r="G34" s="962"/>
      <c r="H34" s="962"/>
      <c r="I34" s="962"/>
      <c r="J34" s="962"/>
      <c r="K34" s="962"/>
      <c r="L34" s="962"/>
      <c r="M34" s="962"/>
      <c r="N34" s="962"/>
      <c r="O34" s="962"/>
      <c r="P34" s="963"/>
      <c r="Q34" s="964"/>
      <c r="R34" s="965"/>
      <c r="S34" s="965"/>
      <c r="T34" s="965"/>
      <c r="U34" s="965"/>
      <c r="V34" s="965"/>
      <c r="W34" s="965"/>
      <c r="X34" s="965"/>
      <c r="Y34" s="965"/>
      <c r="Z34" s="965"/>
      <c r="AA34" s="965"/>
      <c r="AB34" s="965"/>
      <c r="AC34" s="965"/>
      <c r="AD34" s="965"/>
      <c r="AE34" s="971"/>
      <c r="AF34" s="991"/>
      <c r="AG34" s="969"/>
      <c r="AH34" s="969"/>
      <c r="AI34" s="969"/>
      <c r="AJ34" s="992"/>
      <c r="AK34" s="970"/>
      <c r="AL34" s="965"/>
      <c r="AM34" s="965"/>
      <c r="AN34" s="965"/>
      <c r="AO34" s="965"/>
      <c r="AP34" s="965"/>
      <c r="AQ34" s="965"/>
      <c r="AR34" s="965"/>
      <c r="AS34" s="965"/>
      <c r="AT34" s="965"/>
      <c r="AU34" s="965"/>
      <c r="AV34" s="965"/>
      <c r="AW34" s="965"/>
      <c r="AX34" s="965"/>
      <c r="AY34" s="965"/>
      <c r="AZ34" s="998"/>
      <c r="BA34" s="998"/>
      <c r="BB34" s="998"/>
      <c r="BC34" s="998"/>
      <c r="BD34" s="998"/>
      <c r="BE34" s="966"/>
      <c r="BF34" s="966"/>
      <c r="BG34" s="966"/>
      <c r="BH34" s="966"/>
      <c r="BI34" s="967"/>
      <c r="BJ34" s="61"/>
      <c r="BK34" s="61"/>
      <c r="BL34" s="61"/>
      <c r="BM34" s="61"/>
      <c r="BN34" s="61"/>
      <c r="BO34" s="60"/>
      <c r="BP34" s="60"/>
      <c r="BQ34" s="57">
        <v>28</v>
      </c>
      <c r="BR34" s="77"/>
      <c r="BS34" s="961"/>
      <c r="BT34" s="962"/>
      <c r="BU34" s="962"/>
      <c r="BV34" s="962"/>
      <c r="BW34" s="962"/>
      <c r="BX34" s="962"/>
      <c r="BY34" s="962"/>
      <c r="BZ34" s="962"/>
      <c r="CA34" s="962"/>
      <c r="CB34" s="962"/>
      <c r="CC34" s="962"/>
      <c r="CD34" s="962"/>
      <c r="CE34" s="962"/>
      <c r="CF34" s="962"/>
      <c r="CG34" s="963"/>
      <c r="CH34" s="968"/>
      <c r="CI34" s="969"/>
      <c r="CJ34" s="969"/>
      <c r="CK34" s="969"/>
      <c r="CL34" s="979"/>
      <c r="CM34" s="968"/>
      <c r="CN34" s="969"/>
      <c r="CO34" s="969"/>
      <c r="CP34" s="969"/>
      <c r="CQ34" s="979"/>
      <c r="CR34" s="968"/>
      <c r="CS34" s="969"/>
      <c r="CT34" s="969"/>
      <c r="CU34" s="969"/>
      <c r="CV34" s="979"/>
      <c r="CW34" s="968"/>
      <c r="CX34" s="969"/>
      <c r="CY34" s="969"/>
      <c r="CZ34" s="969"/>
      <c r="DA34" s="979"/>
      <c r="DB34" s="968"/>
      <c r="DC34" s="969"/>
      <c r="DD34" s="969"/>
      <c r="DE34" s="969"/>
      <c r="DF34" s="979"/>
      <c r="DG34" s="968"/>
      <c r="DH34" s="969"/>
      <c r="DI34" s="969"/>
      <c r="DJ34" s="969"/>
      <c r="DK34" s="979"/>
      <c r="DL34" s="968"/>
      <c r="DM34" s="969"/>
      <c r="DN34" s="969"/>
      <c r="DO34" s="969"/>
      <c r="DP34" s="979"/>
      <c r="DQ34" s="968"/>
      <c r="DR34" s="969"/>
      <c r="DS34" s="969"/>
      <c r="DT34" s="969"/>
      <c r="DU34" s="979"/>
      <c r="DV34" s="961"/>
      <c r="DW34" s="962"/>
      <c r="DX34" s="962"/>
      <c r="DY34" s="962"/>
      <c r="DZ34" s="980"/>
      <c r="EA34" s="53"/>
    </row>
    <row r="35" spans="1:131" ht="26.25" customHeight="1" x14ac:dyDescent="0.15">
      <c r="A35" s="59">
        <v>8</v>
      </c>
      <c r="B35" s="961"/>
      <c r="C35" s="962"/>
      <c r="D35" s="962"/>
      <c r="E35" s="962"/>
      <c r="F35" s="962"/>
      <c r="G35" s="962"/>
      <c r="H35" s="962"/>
      <c r="I35" s="962"/>
      <c r="J35" s="962"/>
      <c r="K35" s="962"/>
      <c r="L35" s="962"/>
      <c r="M35" s="962"/>
      <c r="N35" s="962"/>
      <c r="O35" s="962"/>
      <c r="P35" s="963"/>
      <c r="Q35" s="964"/>
      <c r="R35" s="965"/>
      <c r="S35" s="965"/>
      <c r="T35" s="965"/>
      <c r="U35" s="965"/>
      <c r="V35" s="965"/>
      <c r="W35" s="965"/>
      <c r="X35" s="965"/>
      <c r="Y35" s="965"/>
      <c r="Z35" s="965"/>
      <c r="AA35" s="965"/>
      <c r="AB35" s="965"/>
      <c r="AC35" s="965"/>
      <c r="AD35" s="965"/>
      <c r="AE35" s="971"/>
      <c r="AF35" s="991"/>
      <c r="AG35" s="969"/>
      <c r="AH35" s="969"/>
      <c r="AI35" s="969"/>
      <c r="AJ35" s="992"/>
      <c r="AK35" s="970"/>
      <c r="AL35" s="965"/>
      <c r="AM35" s="965"/>
      <c r="AN35" s="965"/>
      <c r="AO35" s="965"/>
      <c r="AP35" s="965"/>
      <c r="AQ35" s="965"/>
      <c r="AR35" s="965"/>
      <c r="AS35" s="965"/>
      <c r="AT35" s="965"/>
      <c r="AU35" s="965"/>
      <c r="AV35" s="965"/>
      <c r="AW35" s="965"/>
      <c r="AX35" s="965"/>
      <c r="AY35" s="965"/>
      <c r="AZ35" s="998"/>
      <c r="BA35" s="998"/>
      <c r="BB35" s="998"/>
      <c r="BC35" s="998"/>
      <c r="BD35" s="998"/>
      <c r="BE35" s="966"/>
      <c r="BF35" s="966"/>
      <c r="BG35" s="966"/>
      <c r="BH35" s="966"/>
      <c r="BI35" s="967"/>
      <c r="BJ35" s="61"/>
      <c r="BK35" s="61"/>
      <c r="BL35" s="61"/>
      <c r="BM35" s="61"/>
      <c r="BN35" s="61"/>
      <c r="BO35" s="60"/>
      <c r="BP35" s="60"/>
      <c r="BQ35" s="57">
        <v>29</v>
      </c>
      <c r="BR35" s="77"/>
      <c r="BS35" s="961"/>
      <c r="BT35" s="962"/>
      <c r="BU35" s="962"/>
      <c r="BV35" s="962"/>
      <c r="BW35" s="962"/>
      <c r="BX35" s="962"/>
      <c r="BY35" s="962"/>
      <c r="BZ35" s="962"/>
      <c r="CA35" s="962"/>
      <c r="CB35" s="962"/>
      <c r="CC35" s="962"/>
      <c r="CD35" s="962"/>
      <c r="CE35" s="962"/>
      <c r="CF35" s="962"/>
      <c r="CG35" s="963"/>
      <c r="CH35" s="968"/>
      <c r="CI35" s="969"/>
      <c r="CJ35" s="969"/>
      <c r="CK35" s="969"/>
      <c r="CL35" s="979"/>
      <c r="CM35" s="968"/>
      <c r="CN35" s="969"/>
      <c r="CO35" s="969"/>
      <c r="CP35" s="969"/>
      <c r="CQ35" s="979"/>
      <c r="CR35" s="968"/>
      <c r="CS35" s="969"/>
      <c r="CT35" s="969"/>
      <c r="CU35" s="969"/>
      <c r="CV35" s="979"/>
      <c r="CW35" s="968"/>
      <c r="CX35" s="969"/>
      <c r="CY35" s="969"/>
      <c r="CZ35" s="969"/>
      <c r="DA35" s="979"/>
      <c r="DB35" s="968"/>
      <c r="DC35" s="969"/>
      <c r="DD35" s="969"/>
      <c r="DE35" s="969"/>
      <c r="DF35" s="979"/>
      <c r="DG35" s="968"/>
      <c r="DH35" s="969"/>
      <c r="DI35" s="969"/>
      <c r="DJ35" s="969"/>
      <c r="DK35" s="979"/>
      <c r="DL35" s="968"/>
      <c r="DM35" s="969"/>
      <c r="DN35" s="969"/>
      <c r="DO35" s="969"/>
      <c r="DP35" s="979"/>
      <c r="DQ35" s="968"/>
      <c r="DR35" s="969"/>
      <c r="DS35" s="969"/>
      <c r="DT35" s="969"/>
      <c r="DU35" s="979"/>
      <c r="DV35" s="961"/>
      <c r="DW35" s="962"/>
      <c r="DX35" s="962"/>
      <c r="DY35" s="962"/>
      <c r="DZ35" s="980"/>
      <c r="EA35" s="53"/>
    </row>
    <row r="36" spans="1:131" ht="26.25" customHeight="1" x14ac:dyDescent="0.15">
      <c r="A36" s="59">
        <v>9</v>
      </c>
      <c r="B36" s="961"/>
      <c r="C36" s="962"/>
      <c r="D36" s="962"/>
      <c r="E36" s="962"/>
      <c r="F36" s="962"/>
      <c r="G36" s="962"/>
      <c r="H36" s="962"/>
      <c r="I36" s="962"/>
      <c r="J36" s="962"/>
      <c r="K36" s="962"/>
      <c r="L36" s="962"/>
      <c r="M36" s="962"/>
      <c r="N36" s="962"/>
      <c r="O36" s="962"/>
      <c r="P36" s="963"/>
      <c r="Q36" s="964"/>
      <c r="R36" s="965"/>
      <c r="S36" s="965"/>
      <c r="T36" s="965"/>
      <c r="U36" s="965"/>
      <c r="V36" s="965"/>
      <c r="W36" s="965"/>
      <c r="X36" s="965"/>
      <c r="Y36" s="965"/>
      <c r="Z36" s="965"/>
      <c r="AA36" s="965"/>
      <c r="AB36" s="965"/>
      <c r="AC36" s="965"/>
      <c r="AD36" s="965"/>
      <c r="AE36" s="971"/>
      <c r="AF36" s="991"/>
      <c r="AG36" s="969"/>
      <c r="AH36" s="969"/>
      <c r="AI36" s="969"/>
      <c r="AJ36" s="992"/>
      <c r="AK36" s="970"/>
      <c r="AL36" s="965"/>
      <c r="AM36" s="965"/>
      <c r="AN36" s="965"/>
      <c r="AO36" s="965"/>
      <c r="AP36" s="965"/>
      <c r="AQ36" s="965"/>
      <c r="AR36" s="965"/>
      <c r="AS36" s="965"/>
      <c r="AT36" s="965"/>
      <c r="AU36" s="965"/>
      <c r="AV36" s="965"/>
      <c r="AW36" s="965"/>
      <c r="AX36" s="965"/>
      <c r="AY36" s="965"/>
      <c r="AZ36" s="998"/>
      <c r="BA36" s="998"/>
      <c r="BB36" s="998"/>
      <c r="BC36" s="998"/>
      <c r="BD36" s="998"/>
      <c r="BE36" s="966"/>
      <c r="BF36" s="966"/>
      <c r="BG36" s="966"/>
      <c r="BH36" s="966"/>
      <c r="BI36" s="967"/>
      <c r="BJ36" s="61"/>
      <c r="BK36" s="61"/>
      <c r="BL36" s="61"/>
      <c r="BM36" s="61"/>
      <c r="BN36" s="61"/>
      <c r="BO36" s="60"/>
      <c r="BP36" s="60"/>
      <c r="BQ36" s="57">
        <v>30</v>
      </c>
      <c r="BR36" s="77"/>
      <c r="BS36" s="961"/>
      <c r="BT36" s="962"/>
      <c r="BU36" s="962"/>
      <c r="BV36" s="962"/>
      <c r="BW36" s="962"/>
      <c r="BX36" s="962"/>
      <c r="BY36" s="962"/>
      <c r="BZ36" s="962"/>
      <c r="CA36" s="962"/>
      <c r="CB36" s="962"/>
      <c r="CC36" s="962"/>
      <c r="CD36" s="962"/>
      <c r="CE36" s="962"/>
      <c r="CF36" s="962"/>
      <c r="CG36" s="963"/>
      <c r="CH36" s="968"/>
      <c r="CI36" s="969"/>
      <c r="CJ36" s="969"/>
      <c r="CK36" s="969"/>
      <c r="CL36" s="979"/>
      <c r="CM36" s="968"/>
      <c r="CN36" s="969"/>
      <c r="CO36" s="969"/>
      <c r="CP36" s="969"/>
      <c r="CQ36" s="979"/>
      <c r="CR36" s="968"/>
      <c r="CS36" s="969"/>
      <c r="CT36" s="969"/>
      <c r="CU36" s="969"/>
      <c r="CV36" s="979"/>
      <c r="CW36" s="968"/>
      <c r="CX36" s="969"/>
      <c r="CY36" s="969"/>
      <c r="CZ36" s="969"/>
      <c r="DA36" s="979"/>
      <c r="DB36" s="968"/>
      <c r="DC36" s="969"/>
      <c r="DD36" s="969"/>
      <c r="DE36" s="969"/>
      <c r="DF36" s="979"/>
      <c r="DG36" s="968"/>
      <c r="DH36" s="969"/>
      <c r="DI36" s="969"/>
      <c r="DJ36" s="969"/>
      <c r="DK36" s="979"/>
      <c r="DL36" s="968"/>
      <c r="DM36" s="969"/>
      <c r="DN36" s="969"/>
      <c r="DO36" s="969"/>
      <c r="DP36" s="979"/>
      <c r="DQ36" s="968"/>
      <c r="DR36" s="969"/>
      <c r="DS36" s="969"/>
      <c r="DT36" s="969"/>
      <c r="DU36" s="979"/>
      <c r="DV36" s="961"/>
      <c r="DW36" s="962"/>
      <c r="DX36" s="962"/>
      <c r="DY36" s="962"/>
      <c r="DZ36" s="980"/>
      <c r="EA36" s="53"/>
    </row>
    <row r="37" spans="1:131" ht="26.25" customHeight="1" x14ac:dyDescent="0.15">
      <c r="A37" s="59">
        <v>10</v>
      </c>
      <c r="B37" s="961"/>
      <c r="C37" s="962"/>
      <c r="D37" s="962"/>
      <c r="E37" s="962"/>
      <c r="F37" s="962"/>
      <c r="G37" s="962"/>
      <c r="H37" s="962"/>
      <c r="I37" s="962"/>
      <c r="J37" s="962"/>
      <c r="K37" s="962"/>
      <c r="L37" s="962"/>
      <c r="M37" s="962"/>
      <c r="N37" s="962"/>
      <c r="O37" s="962"/>
      <c r="P37" s="963"/>
      <c r="Q37" s="964"/>
      <c r="R37" s="965"/>
      <c r="S37" s="965"/>
      <c r="T37" s="965"/>
      <c r="U37" s="965"/>
      <c r="V37" s="965"/>
      <c r="W37" s="965"/>
      <c r="X37" s="965"/>
      <c r="Y37" s="965"/>
      <c r="Z37" s="965"/>
      <c r="AA37" s="965"/>
      <c r="AB37" s="965"/>
      <c r="AC37" s="965"/>
      <c r="AD37" s="965"/>
      <c r="AE37" s="971"/>
      <c r="AF37" s="991"/>
      <c r="AG37" s="969"/>
      <c r="AH37" s="969"/>
      <c r="AI37" s="969"/>
      <c r="AJ37" s="992"/>
      <c r="AK37" s="970"/>
      <c r="AL37" s="965"/>
      <c r="AM37" s="965"/>
      <c r="AN37" s="965"/>
      <c r="AO37" s="965"/>
      <c r="AP37" s="965"/>
      <c r="AQ37" s="965"/>
      <c r="AR37" s="965"/>
      <c r="AS37" s="965"/>
      <c r="AT37" s="965"/>
      <c r="AU37" s="965"/>
      <c r="AV37" s="965"/>
      <c r="AW37" s="965"/>
      <c r="AX37" s="965"/>
      <c r="AY37" s="965"/>
      <c r="AZ37" s="998"/>
      <c r="BA37" s="998"/>
      <c r="BB37" s="998"/>
      <c r="BC37" s="998"/>
      <c r="BD37" s="998"/>
      <c r="BE37" s="966"/>
      <c r="BF37" s="966"/>
      <c r="BG37" s="966"/>
      <c r="BH37" s="966"/>
      <c r="BI37" s="967"/>
      <c r="BJ37" s="61"/>
      <c r="BK37" s="61"/>
      <c r="BL37" s="61"/>
      <c r="BM37" s="61"/>
      <c r="BN37" s="61"/>
      <c r="BO37" s="60"/>
      <c r="BP37" s="60"/>
      <c r="BQ37" s="57">
        <v>31</v>
      </c>
      <c r="BR37" s="77"/>
      <c r="BS37" s="961"/>
      <c r="BT37" s="962"/>
      <c r="BU37" s="962"/>
      <c r="BV37" s="962"/>
      <c r="BW37" s="962"/>
      <c r="BX37" s="962"/>
      <c r="BY37" s="962"/>
      <c r="BZ37" s="962"/>
      <c r="CA37" s="962"/>
      <c r="CB37" s="962"/>
      <c r="CC37" s="962"/>
      <c r="CD37" s="962"/>
      <c r="CE37" s="962"/>
      <c r="CF37" s="962"/>
      <c r="CG37" s="963"/>
      <c r="CH37" s="968"/>
      <c r="CI37" s="969"/>
      <c r="CJ37" s="969"/>
      <c r="CK37" s="969"/>
      <c r="CL37" s="979"/>
      <c r="CM37" s="968"/>
      <c r="CN37" s="969"/>
      <c r="CO37" s="969"/>
      <c r="CP37" s="969"/>
      <c r="CQ37" s="979"/>
      <c r="CR37" s="968"/>
      <c r="CS37" s="969"/>
      <c r="CT37" s="969"/>
      <c r="CU37" s="969"/>
      <c r="CV37" s="979"/>
      <c r="CW37" s="968"/>
      <c r="CX37" s="969"/>
      <c r="CY37" s="969"/>
      <c r="CZ37" s="969"/>
      <c r="DA37" s="979"/>
      <c r="DB37" s="968"/>
      <c r="DC37" s="969"/>
      <c r="DD37" s="969"/>
      <c r="DE37" s="969"/>
      <c r="DF37" s="979"/>
      <c r="DG37" s="968"/>
      <c r="DH37" s="969"/>
      <c r="DI37" s="969"/>
      <c r="DJ37" s="969"/>
      <c r="DK37" s="979"/>
      <c r="DL37" s="968"/>
      <c r="DM37" s="969"/>
      <c r="DN37" s="969"/>
      <c r="DO37" s="969"/>
      <c r="DP37" s="979"/>
      <c r="DQ37" s="968"/>
      <c r="DR37" s="969"/>
      <c r="DS37" s="969"/>
      <c r="DT37" s="969"/>
      <c r="DU37" s="979"/>
      <c r="DV37" s="961"/>
      <c r="DW37" s="962"/>
      <c r="DX37" s="962"/>
      <c r="DY37" s="962"/>
      <c r="DZ37" s="980"/>
      <c r="EA37" s="53"/>
    </row>
    <row r="38" spans="1:131" ht="26.25" customHeight="1" x14ac:dyDescent="0.15">
      <c r="A38" s="59">
        <v>11</v>
      </c>
      <c r="B38" s="961"/>
      <c r="C38" s="962"/>
      <c r="D38" s="962"/>
      <c r="E38" s="962"/>
      <c r="F38" s="962"/>
      <c r="G38" s="962"/>
      <c r="H38" s="962"/>
      <c r="I38" s="962"/>
      <c r="J38" s="962"/>
      <c r="K38" s="962"/>
      <c r="L38" s="962"/>
      <c r="M38" s="962"/>
      <c r="N38" s="962"/>
      <c r="O38" s="962"/>
      <c r="P38" s="963"/>
      <c r="Q38" s="964"/>
      <c r="R38" s="965"/>
      <c r="S38" s="965"/>
      <c r="T38" s="965"/>
      <c r="U38" s="965"/>
      <c r="V38" s="965"/>
      <c r="W38" s="965"/>
      <c r="X38" s="965"/>
      <c r="Y38" s="965"/>
      <c r="Z38" s="965"/>
      <c r="AA38" s="965"/>
      <c r="AB38" s="965"/>
      <c r="AC38" s="965"/>
      <c r="AD38" s="965"/>
      <c r="AE38" s="971"/>
      <c r="AF38" s="991"/>
      <c r="AG38" s="969"/>
      <c r="AH38" s="969"/>
      <c r="AI38" s="969"/>
      <c r="AJ38" s="992"/>
      <c r="AK38" s="970"/>
      <c r="AL38" s="965"/>
      <c r="AM38" s="965"/>
      <c r="AN38" s="965"/>
      <c r="AO38" s="965"/>
      <c r="AP38" s="965"/>
      <c r="AQ38" s="965"/>
      <c r="AR38" s="965"/>
      <c r="AS38" s="965"/>
      <c r="AT38" s="965"/>
      <c r="AU38" s="965"/>
      <c r="AV38" s="965"/>
      <c r="AW38" s="965"/>
      <c r="AX38" s="965"/>
      <c r="AY38" s="965"/>
      <c r="AZ38" s="998"/>
      <c r="BA38" s="998"/>
      <c r="BB38" s="998"/>
      <c r="BC38" s="998"/>
      <c r="BD38" s="998"/>
      <c r="BE38" s="966"/>
      <c r="BF38" s="966"/>
      <c r="BG38" s="966"/>
      <c r="BH38" s="966"/>
      <c r="BI38" s="967"/>
      <c r="BJ38" s="61"/>
      <c r="BK38" s="61"/>
      <c r="BL38" s="61"/>
      <c r="BM38" s="61"/>
      <c r="BN38" s="61"/>
      <c r="BO38" s="60"/>
      <c r="BP38" s="60"/>
      <c r="BQ38" s="57">
        <v>32</v>
      </c>
      <c r="BR38" s="77"/>
      <c r="BS38" s="961"/>
      <c r="BT38" s="962"/>
      <c r="BU38" s="962"/>
      <c r="BV38" s="962"/>
      <c r="BW38" s="962"/>
      <c r="BX38" s="962"/>
      <c r="BY38" s="962"/>
      <c r="BZ38" s="962"/>
      <c r="CA38" s="962"/>
      <c r="CB38" s="962"/>
      <c r="CC38" s="962"/>
      <c r="CD38" s="962"/>
      <c r="CE38" s="962"/>
      <c r="CF38" s="962"/>
      <c r="CG38" s="963"/>
      <c r="CH38" s="968"/>
      <c r="CI38" s="969"/>
      <c r="CJ38" s="969"/>
      <c r="CK38" s="969"/>
      <c r="CL38" s="979"/>
      <c r="CM38" s="968"/>
      <c r="CN38" s="969"/>
      <c r="CO38" s="969"/>
      <c r="CP38" s="969"/>
      <c r="CQ38" s="979"/>
      <c r="CR38" s="968"/>
      <c r="CS38" s="969"/>
      <c r="CT38" s="969"/>
      <c r="CU38" s="969"/>
      <c r="CV38" s="979"/>
      <c r="CW38" s="968"/>
      <c r="CX38" s="969"/>
      <c r="CY38" s="969"/>
      <c r="CZ38" s="969"/>
      <c r="DA38" s="979"/>
      <c r="DB38" s="968"/>
      <c r="DC38" s="969"/>
      <c r="DD38" s="969"/>
      <c r="DE38" s="969"/>
      <c r="DF38" s="979"/>
      <c r="DG38" s="968"/>
      <c r="DH38" s="969"/>
      <c r="DI38" s="969"/>
      <c r="DJ38" s="969"/>
      <c r="DK38" s="979"/>
      <c r="DL38" s="968"/>
      <c r="DM38" s="969"/>
      <c r="DN38" s="969"/>
      <c r="DO38" s="969"/>
      <c r="DP38" s="979"/>
      <c r="DQ38" s="968"/>
      <c r="DR38" s="969"/>
      <c r="DS38" s="969"/>
      <c r="DT38" s="969"/>
      <c r="DU38" s="979"/>
      <c r="DV38" s="961"/>
      <c r="DW38" s="962"/>
      <c r="DX38" s="962"/>
      <c r="DY38" s="962"/>
      <c r="DZ38" s="980"/>
      <c r="EA38" s="53"/>
    </row>
    <row r="39" spans="1:131" ht="26.25" customHeight="1" x14ac:dyDescent="0.15">
      <c r="A39" s="59">
        <v>12</v>
      </c>
      <c r="B39" s="961"/>
      <c r="C39" s="962"/>
      <c r="D39" s="962"/>
      <c r="E39" s="962"/>
      <c r="F39" s="962"/>
      <c r="G39" s="962"/>
      <c r="H39" s="962"/>
      <c r="I39" s="962"/>
      <c r="J39" s="962"/>
      <c r="K39" s="962"/>
      <c r="L39" s="962"/>
      <c r="M39" s="962"/>
      <c r="N39" s="962"/>
      <c r="O39" s="962"/>
      <c r="P39" s="963"/>
      <c r="Q39" s="964"/>
      <c r="R39" s="965"/>
      <c r="S39" s="965"/>
      <c r="T39" s="965"/>
      <c r="U39" s="965"/>
      <c r="V39" s="965"/>
      <c r="W39" s="965"/>
      <c r="X39" s="965"/>
      <c r="Y39" s="965"/>
      <c r="Z39" s="965"/>
      <c r="AA39" s="965"/>
      <c r="AB39" s="965"/>
      <c r="AC39" s="965"/>
      <c r="AD39" s="965"/>
      <c r="AE39" s="971"/>
      <c r="AF39" s="991"/>
      <c r="AG39" s="969"/>
      <c r="AH39" s="969"/>
      <c r="AI39" s="969"/>
      <c r="AJ39" s="992"/>
      <c r="AK39" s="970"/>
      <c r="AL39" s="965"/>
      <c r="AM39" s="965"/>
      <c r="AN39" s="965"/>
      <c r="AO39" s="965"/>
      <c r="AP39" s="965"/>
      <c r="AQ39" s="965"/>
      <c r="AR39" s="965"/>
      <c r="AS39" s="965"/>
      <c r="AT39" s="965"/>
      <c r="AU39" s="965"/>
      <c r="AV39" s="965"/>
      <c r="AW39" s="965"/>
      <c r="AX39" s="965"/>
      <c r="AY39" s="965"/>
      <c r="AZ39" s="998"/>
      <c r="BA39" s="998"/>
      <c r="BB39" s="998"/>
      <c r="BC39" s="998"/>
      <c r="BD39" s="998"/>
      <c r="BE39" s="966"/>
      <c r="BF39" s="966"/>
      <c r="BG39" s="966"/>
      <c r="BH39" s="966"/>
      <c r="BI39" s="967"/>
      <c r="BJ39" s="61"/>
      <c r="BK39" s="61"/>
      <c r="BL39" s="61"/>
      <c r="BM39" s="61"/>
      <c r="BN39" s="61"/>
      <c r="BO39" s="60"/>
      <c r="BP39" s="60"/>
      <c r="BQ39" s="57">
        <v>33</v>
      </c>
      <c r="BR39" s="77"/>
      <c r="BS39" s="961"/>
      <c r="BT39" s="962"/>
      <c r="BU39" s="962"/>
      <c r="BV39" s="962"/>
      <c r="BW39" s="962"/>
      <c r="BX39" s="962"/>
      <c r="BY39" s="962"/>
      <c r="BZ39" s="962"/>
      <c r="CA39" s="962"/>
      <c r="CB39" s="962"/>
      <c r="CC39" s="962"/>
      <c r="CD39" s="962"/>
      <c r="CE39" s="962"/>
      <c r="CF39" s="962"/>
      <c r="CG39" s="963"/>
      <c r="CH39" s="968"/>
      <c r="CI39" s="969"/>
      <c r="CJ39" s="969"/>
      <c r="CK39" s="969"/>
      <c r="CL39" s="979"/>
      <c r="CM39" s="968"/>
      <c r="CN39" s="969"/>
      <c r="CO39" s="969"/>
      <c r="CP39" s="969"/>
      <c r="CQ39" s="979"/>
      <c r="CR39" s="968"/>
      <c r="CS39" s="969"/>
      <c r="CT39" s="969"/>
      <c r="CU39" s="969"/>
      <c r="CV39" s="979"/>
      <c r="CW39" s="968"/>
      <c r="CX39" s="969"/>
      <c r="CY39" s="969"/>
      <c r="CZ39" s="969"/>
      <c r="DA39" s="979"/>
      <c r="DB39" s="968"/>
      <c r="DC39" s="969"/>
      <c r="DD39" s="969"/>
      <c r="DE39" s="969"/>
      <c r="DF39" s="979"/>
      <c r="DG39" s="968"/>
      <c r="DH39" s="969"/>
      <c r="DI39" s="969"/>
      <c r="DJ39" s="969"/>
      <c r="DK39" s="979"/>
      <c r="DL39" s="968"/>
      <c r="DM39" s="969"/>
      <c r="DN39" s="969"/>
      <c r="DO39" s="969"/>
      <c r="DP39" s="979"/>
      <c r="DQ39" s="968"/>
      <c r="DR39" s="969"/>
      <c r="DS39" s="969"/>
      <c r="DT39" s="969"/>
      <c r="DU39" s="979"/>
      <c r="DV39" s="961"/>
      <c r="DW39" s="962"/>
      <c r="DX39" s="962"/>
      <c r="DY39" s="962"/>
      <c r="DZ39" s="980"/>
      <c r="EA39" s="53"/>
    </row>
    <row r="40" spans="1:131" ht="26.25" customHeight="1" x14ac:dyDescent="0.15">
      <c r="A40" s="57">
        <v>13</v>
      </c>
      <c r="B40" s="961"/>
      <c r="C40" s="962"/>
      <c r="D40" s="962"/>
      <c r="E40" s="962"/>
      <c r="F40" s="962"/>
      <c r="G40" s="962"/>
      <c r="H40" s="962"/>
      <c r="I40" s="962"/>
      <c r="J40" s="962"/>
      <c r="K40" s="962"/>
      <c r="L40" s="962"/>
      <c r="M40" s="962"/>
      <c r="N40" s="962"/>
      <c r="O40" s="962"/>
      <c r="P40" s="963"/>
      <c r="Q40" s="964"/>
      <c r="R40" s="965"/>
      <c r="S40" s="965"/>
      <c r="T40" s="965"/>
      <c r="U40" s="965"/>
      <c r="V40" s="965"/>
      <c r="W40" s="965"/>
      <c r="X40" s="965"/>
      <c r="Y40" s="965"/>
      <c r="Z40" s="965"/>
      <c r="AA40" s="965"/>
      <c r="AB40" s="965"/>
      <c r="AC40" s="965"/>
      <c r="AD40" s="965"/>
      <c r="AE40" s="971"/>
      <c r="AF40" s="991"/>
      <c r="AG40" s="969"/>
      <c r="AH40" s="969"/>
      <c r="AI40" s="969"/>
      <c r="AJ40" s="992"/>
      <c r="AK40" s="970"/>
      <c r="AL40" s="965"/>
      <c r="AM40" s="965"/>
      <c r="AN40" s="965"/>
      <c r="AO40" s="965"/>
      <c r="AP40" s="965"/>
      <c r="AQ40" s="965"/>
      <c r="AR40" s="965"/>
      <c r="AS40" s="965"/>
      <c r="AT40" s="965"/>
      <c r="AU40" s="965"/>
      <c r="AV40" s="965"/>
      <c r="AW40" s="965"/>
      <c r="AX40" s="965"/>
      <c r="AY40" s="965"/>
      <c r="AZ40" s="998"/>
      <c r="BA40" s="998"/>
      <c r="BB40" s="998"/>
      <c r="BC40" s="998"/>
      <c r="BD40" s="998"/>
      <c r="BE40" s="966"/>
      <c r="BF40" s="966"/>
      <c r="BG40" s="966"/>
      <c r="BH40" s="966"/>
      <c r="BI40" s="967"/>
      <c r="BJ40" s="61"/>
      <c r="BK40" s="61"/>
      <c r="BL40" s="61"/>
      <c r="BM40" s="61"/>
      <c r="BN40" s="61"/>
      <c r="BO40" s="60"/>
      <c r="BP40" s="60"/>
      <c r="BQ40" s="57">
        <v>34</v>
      </c>
      <c r="BR40" s="77"/>
      <c r="BS40" s="961"/>
      <c r="BT40" s="962"/>
      <c r="BU40" s="962"/>
      <c r="BV40" s="962"/>
      <c r="BW40" s="962"/>
      <c r="BX40" s="962"/>
      <c r="BY40" s="962"/>
      <c r="BZ40" s="962"/>
      <c r="CA40" s="962"/>
      <c r="CB40" s="962"/>
      <c r="CC40" s="962"/>
      <c r="CD40" s="962"/>
      <c r="CE40" s="962"/>
      <c r="CF40" s="962"/>
      <c r="CG40" s="963"/>
      <c r="CH40" s="968"/>
      <c r="CI40" s="969"/>
      <c r="CJ40" s="969"/>
      <c r="CK40" s="969"/>
      <c r="CL40" s="979"/>
      <c r="CM40" s="968"/>
      <c r="CN40" s="969"/>
      <c r="CO40" s="969"/>
      <c r="CP40" s="969"/>
      <c r="CQ40" s="979"/>
      <c r="CR40" s="968"/>
      <c r="CS40" s="969"/>
      <c r="CT40" s="969"/>
      <c r="CU40" s="969"/>
      <c r="CV40" s="979"/>
      <c r="CW40" s="968"/>
      <c r="CX40" s="969"/>
      <c r="CY40" s="969"/>
      <c r="CZ40" s="969"/>
      <c r="DA40" s="979"/>
      <c r="DB40" s="968"/>
      <c r="DC40" s="969"/>
      <c r="DD40" s="969"/>
      <c r="DE40" s="969"/>
      <c r="DF40" s="979"/>
      <c r="DG40" s="968"/>
      <c r="DH40" s="969"/>
      <c r="DI40" s="969"/>
      <c r="DJ40" s="969"/>
      <c r="DK40" s="979"/>
      <c r="DL40" s="968"/>
      <c r="DM40" s="969"/>
      <c r="DN40" s="969"/>
      <c r="DO40" s="969"/>
      <c r="DP40" s="979"/>
      <c r="DQ40" s="968"/>
      <c r="DR40" s="969"/>
      <c r="DS40" s="969"/>
      <c r="DT40" s="969"/>
      <c r="DU40" s="979"/>
      <c r="DV40" s="961"/>
      <c r="DW40" s="962"/>
      <c r="DX40" s="962"/>
      <c r="DY40" s="962"/>
      <c r="DZ40" s="980"/>
      <c r="EA40" s="53"/>
    </row>
    <row r="41" spans="1:131" ht="26.25" customHeight="1" x14ac:dyDescent="0.15">
      <c r="A41" s="57">
        <v>14</v>
      </c>
      <c r="B41" s="961"/>
      <c r="C41" s="962"/>
      <c r="D41" s="962"/>
      <c r="E41" s="962"/>
      <c r="F41" s="962"/>
      <c r="G41" s="962"/>
      <c r="H41" s="962"/>
      <c r="I41" s="962"/>
      <c r="J41" s="962"/>
      <c r="K41" s="962"/>
      <c r="L41" s="962"/>
      <c r="M41" s="962"/>
      <c r="N41" s="962"/>
      <c r="O41" s="962"/>
      <c r="P41" s="963"/>
      <c r="Q41" s="964"/>
      <c r="R41" s="965"/>
      <c r="S41" s="965"/>
      <c r="T41" s="965"/>
      <c r="U41" s="965"/>
      <c r="V41" s="965"/>
      <c r="W41" s="965"/>
      <c r="X41" s="965"/>
      <c r="Y41" s="965"/>
      <c r="Z41" s="965"/>
      <c r="AA41" s="965"/>
      <c r="AB41" s="965"/>
      <c r="AC41" s="965"/>
      <c r="AD41" s="965"/>
      <c r="AE41" s="971"/>
      <c r="AF41" s="991"/>
      <c r="AG41" s="969"/>
      <c r="AH41" s="969"/>
      <c r="AI41" s="969"/>
      <c r="AJ41" s="992"/>
      <c r="AK41" s="970"/>
      <c r="AL41" s="965"/>
      <c r="AM41" s="965"/>
      <c r="AN41" s="965"/>
      <c r="AO41" s="965"/>
      <c r="AP41" s="965"/>
      <c r="AQ41" s="965"/>
      <c r="AR41" s="965"/>
      <c r="AS41" s="965"/>
      <c r="AT41" s="965"/>
      <c r="AU41" s="965"/>
      <c r="AV41" s="965"/>
      <c r="AW41" s="965"/>
      <c r="AX41" s="965"/>
      <c r="AY41" s="965"/>
      <c r="AZ41" s="998"/>
      <c r="BA41" s="998"/>
      <c r="BB41" s="998"/>
      <c r="BC41" s="998"/>
      <c r="BD41" s="998"/>
      <c r="BE41" s="966"/>
      <c r="BF41" s="966"/>
      <c r="BG41" s="966"/>
      <c r="BH41" s="966"/>
      <c r="BI41" s="967"/>
      <c r="BJ41" s="61"/>
      <c r="BK41" s="61"/>
      <c r="BL41" s="61"/>
      <c r="BM41" s="61"/>
      <c r="BN41" s="61"/>
      <c r="BO41" s="60"/>
      <c r="BP41" s="60"/>
      <c r="BQ41" s="57">
        <v>35</v>
      </c>
      <c r="BR41" s="77"/>
      <c r="BS41" s="961"/>
      <c r="BT41" s="962"/>
      <c r="BU41" s="962"/>
      <c r="BV41" s="962"/>
      <c r="BW41" s="962"/>
      <c r="BX41" s="962"/>
      <c r="BY41" s="962"/>
      <c r="BZ41" s="962"/>
      <c r="CA41" s="962"/>
      <c r="CB41" s="962"/>
      <c r="CC41" s="962"/>
      <c r="CD41" s="962"/>
      <c r="CE41" s="962"/>
      <c r="CF41" s="962"/>
      <c r="CG41" s="963"/>
      <c r="CH41" s="968"/>
      <c r="CI41" s="969"/>
      <c r="CJ41" s="969"/>
      <c r="CK41" s="969"/>
      <c r="CL41" s="979"/>
      <c r="CM41" s="968"/>
      <c r="CN41" s="969"/>
      <c r="CO41" s="969"/>
      <c r="CP41" s="969"/>
      <c r="CQ41" s="979"/>
      <c r="CR41" s="968"/>
      <c r="CS41" s="969"/>
      <c r="CT41" s="969"/>
      <c r="CU41" s="969"/>
      <c r="CV41" s="979"/>
      <c r="CW41" s="968"/>
      <c r="CX41" s="969"/>
      <c r="CY41" s="969"/>
      <c r="CZ41" s="969"/>
      <c r="DA41" s="979"/>
      <c r="DB41" s="968"/>
      <c r="DC41" s="969"/>
      <c r="DD41" s="969"/>
      <c r="DE41" s="969"/>
      <c r="DF41" s="979"/>
      <c r="DG41" s="968"/>
      <c r="DH41" s="969"/>
      <c r="DI41" s="969"/>
      <c r="DJ41" s="969"/>
      <c r="DK41" s="979"/>
      <c r="DL41" s="968"/>
      <c r="DM41" s="969"/>
      <c r="DN41" s="969"/>
      <c r="DO41" s="969"/>
      <c r="DP41" s="979"/>
      <c r="DQ41" s="968"/>
      <c r="DR41" s="969"/>
      <c r="DS41" s="969"/>
      <c r="DT41" s="969"/>
      <c r="DU41" s="979"/>
      <c r="DV41" s="961"/>
      <c r="DW41" s="962"/>
      <c r="DX41" s="962"/>
      <c r="DY41" s="962"/>
      <c r="DZ41" s="980"/>
      <c r="EA41" s="53"/>
    </row>
    <row r="42" spans="1:131" ht="26.25" customHeight="1" x14ac:dyDescent="0.15">
      <c r="A42" s="57">
        <v>15</v>
      </c>
      <c r="B42" s="961"/>
      <c r="C42" s="962"/>
      <c r="D42" s="962"/>
      <c r="E42" s="962"/>
      <c r="F42" s="962"/>
      <c r="G42" s="962"/>
      <c r="H42" s="962"/>
      <c r="I42" s="962"/>
      <c r="J42" s="962"/>
      <c r="K42" s="962"/>
      <c r="L42" s="962"/>
      <c r="M42" s="962"/>
      <c r="N42" s="962"/>
      <c r="O42" s="962"/>
      <c r="P42" s="963"/>
      <c r="Q42" s="964"/>
      <c r="R42" s="965"/>
      <c r="S42" s="965"/>
      <c r="T42" s="965"/>
      <c r="U42" s="965"/>
      <c r="V42" s="965"/>
      <c r="W42" s="965"/>
      <c r="X42" s="965"/>
      <c r="Y42" s="965"/>
      <c r="Z42" s="965"/>
      <c r="AA42" s="965"/>
      <c r="AB42" s="965"/>
      <c r="AC42" s="965"/>
      <c r="AD42" s="965"/>
      <c r="AE42" s="971"/>
      <c r="AF42" s="991"/>
      <c r="AG42" s="969"/>
      <c r="AH42" s="969"/>
      <c r="AI42" s="969"/>
      <c r="AJ42" s="992"/>
      <c r="AK42" s="970"/>
      <c r="AL42" s="965"/>
      <c r="AM42" s="965"/>
      <c r="AN42" s="965"/>
      <c r="AO42" s="965"/>
      <c r="AP42" s="965"/>
      <c r="AQ42" s="965"/>
      <c r="AR42" s="965"/>
      <c r="AS42" s="965"/>
      <c r="AT42" s="965"/>
      <c r="AU42" s="965"/>
      <c r="AV42" s="965"/>
      <c r="AW42" s="965"/>
      <c r="AX42" s="965"/>
      <c r="AY42" s="965"/>
      <c r="AZ42" s="998"/>
      <c r="BA42" s="998"/>
      <c r="BB42" s="998"/>
      <c r="BC42" s="998"/>
      <c r="BD42" s="998"/>
      <c r="BE42" s="966"/>
      <c r="BF42" s="966"/>
      <c r="BG42" s="966"/>
      <c r="BH42" s="966"/>
      <c r="BI42" s="967"/>
      <c r="BJ42" s="61"/>
      <c r="BK42" s="61"/>
      <c r="BL42" s="61"/>
      <c r="BM42" s="61"/>
      <c r="BN42" s="61"/>
      <c r="BO42" s="60"/>
      <c r="BP42" s="60"/>
      <c r="BQ42" s="57">
        <v>36</v>
      </c>
      <c r="BR42" s="77"/>
      <c r="BS42" s="961"/>
      <c r="BT42" s="962"/>
      <c r="BU42" s="962"/>
      <c r="BV42" s="962"/>
      <c r="BW42" s="962"/>
      <c r="BX42" s="962"/>
      <c r="BY42" s="962"/>
      <c r="BZ42" s="962"/>
      <c r="CA42" s="962"/>
      <c r="CB42" s="962"/>
      <c r="CC42" s="962"/>
      <c r="CD42" s="962"/>
      <c r="CE42" s="962"/>
      <c r="CF42" s="962"/>
      <c r="CG42" s="963"/>
      <c r="CH42" s="968"/>
      <c r="CI42" s="969"/>
      <c r="CJ42" s="969"/>
      <c r="CK42" s="969"/>
      <c r="CL42" s="979"/>
      <c r="CM42" s="968"/>
      <c r="CN42" s="969"/>
      <c r="CO42" s="969"/>
      <c r="CP42" s="969"/>
      <c r="CQ42" s="979"/>
      <c r="CR42" s="968"/>
      <c r="CS42" s="969"/>
      <c r="CT42" s="969"/>
      <c r="CU42" s="969"/>
      <c r="CV42" s="979"/>
      <c r="CW42" s="968"/>
      <c r="CX42" s="969"/>
      <c r="CY42" s="969"/>
      <c r="CZ42" s="969"/>
      <c r="DA42" s="979"/>
      <c r="DB42" s="968"/>
      <c r="DC42" s="969"/>
      <c r="DD42" s="969"/>
      <c r="DE42" s="969"/>
      <c r="DF42" s="979"/>
      <c r="DG42" s="968"/>
      <c r="DH42" s="969"/>
      <c r="DI42" s="969"/>
      <c r="DJ42" s="969"/>
      <c r="DK42" s="979"/>
      <c r="DL42" s="968"/>
      <c r="DM42" s="969"/>
      <c r="DN42" s="969"/>
      <c r="DO42" s="969"/>
      <c r="DP42" s="979"/>
      <c r="DQ42" s="968"/>
      <c r="DR42" s="969"/>
      <c r="DS42" s="969"/>
      <c r="DT42" s="969"/>
      <c r="DU42" s="979"/>
      <c r="DV42" s="961"/>
      <c r="DW42" s="962"/>
      <c r="DX42" s="962"/>
      <c r="DY42" s="962"/>
      <c r="DZ42" s="980"/>
      <c r="EA42" s="53"/>
    </row>
    <row r="43" spans="1:131" ht="26.25" customHeight="1" x14ac:dyDescent="0.15">
      <c r="A43" s="57">
        <v>16</v>
      </c>
      <c r="B43" s="961"/>
      <c r="C43" s="962"/>
      <c r="D43" s="962"/>
      <c r="E43" s="962"/>
      <c r="F43" s="962"/>
      <c r="G43" s="962"/>
      <c r="H43" s="962"/>
      <c r="I43" s="962"/>
      <c r="J43" s="962"/>
      <c r="K43" s="962"/>
      <c r="L43" s="962"/>
      <c r="M43" s="962"/>
      <c r="N43" s="962"/>
      <c r="O43" s="962"/>
      <c r="P43" s="963"/>
      <c r="Q43" s="964"/>
      <c r="R43" s="965"/>
      <c r="S43" s="965"/>
      <c r="T43" s="965"/>
      <c r="U43" s="965"/>
      <c r="V43" s="965"/>
      <c r="W43" s="965"/>
      <c r="X43" s="965"/>
      <c r="Y43" s="965"/>
      <c r="Z43" s="965"/>
      <c r="AA43" s="965"/>
      <c r="AB43" s="965"/>
      <c r="AC43" s="965"/>
      <c r="AD43" s="965"/>
      <c r="AE43" s="971"/>
      <c r="AF43" s="991"/>
      <c r="AG43" s="969"/>
      <c r="AH43" s="969"/>
      <c r="AI43" s="969"/>
      <c r="AJ43" s="992"/>
      <c r="AK43" s="970"/>
      <c r="AL43" s="965"/>
      <c r="AM43" s="965"/>
      <c r="AN43" s="965"/>
      <c r="AO43" s="965"/>
      <c r="AP43" s="965"/>
      <c r="AQ43" s="965"/>
      <c r="AR43" s="965"/>
      <c r="AS43" s="965"/>
      <c r="AT43" s="965"/>
      <c r="AU43" s="965"/>
      <c r="AV43" s="965"/>
      <c r="AW43" s="965"/>
      <c r="AX43" s="965"/>
      <c r="AY43" s="965"/>
      <c r="AZ43" s="998"/>
      <c r="BA43" s="998"/>
      <c r="BB43" s="998"/>
      <c r="BC43" s="998"/>
      <c r="BD43" s="998"/>
      <c r="BE43" s="966"/>
      <c r="BF43" s="966"/>
      <c r="BG43" s="966"/>
      <c r="BH43" s="966"/>
      <c r="BI43" s="967"/>
      <c r="BJ43" s="61"/>
      <c r="BK43" s="61"/>
      <c r="BL43" s="61"/>
      <c r="BM43" s="61"/>
      <c r="BN43" s="61"/>
      <c r="BO43" s="60"/>
      <c r="BP43" s="60"/>
      <c r="BQ43" s="57">
        <v>37</v>
      </c>
      <c r="BR43" s="77"/>
      <c r="BS43" s="961"/>
      <c r="BT43" s="962"/>
      <c r="BU43" s="962"/>
      <c r="BV43" s="962"/>
      <c r="BW43" s="962"/>
      <c r="BX43" s="962"/>
      <c r="BY43" s="962"/>
      <c r="BZ43" s="962"/>
      <c r="CA43" s="962"/>
      <c r="CB43" s="962"/>
      <c r="CC43" s="962"/>
      <c r="CD43" s="962"/>
      <c r="CE43" s="962"/>
      <c r="CF43" s="962"/>
      <c r="CG43" s="963"/>
      <c r="CH43" s="968"/>
      <c r="CI43" s="969"/>
      <c r="CJ43" s="969"/>
      <c r="CK43" s="969"/>
      <c r="CL43" s="979"/>
      <c r="CM43" s="968"/>
      <c r="CN43" s="969"/>
      <c r="CO43" s="969"/>
      <c r="CP43" s="969"/>
      <c r="CQ43" s="979"/>
      <c r="CR43" s="968"/>
      <c r="CS43" s="969"/>
      <c r="CT43" s="969"/>
      <c r="CU43" s="969"/>
      <c r="CV43" s="979"/>
      <c r="CW43" s="968"/>
      <c r="CX43" s="969"/>
      <c r="CY43" s="969"/>
      <c r="CZ43" s="969"/>
      <c r="DA43" s="979"/>
      <c r="DB43" s="968"/>
      <c r="DC43" s="969"/>
      <c r="DD43" s="969"/>
      <c r="DE43" s="969"/>
      <c r="DF43" s="979"/>
      <c r="DG43" s="968"/>
      <c r="DH43" s="969"/>
      <c r="DI43" s="969"/>
      <c r="DJ43" s="969"/>
      <c r="DK43" s="979"/>
      <c r="DL43" s="968"/>
      <c r="DM43" s="969"/>
      <c r="DN43" s="969"/>
      <c r="DO43" s="969"/>
      <c r="DP43" s="979"/>
      <c r="DQ43" s="968"/>
      <c r="DR43" s="969"/>
      <c r="DS43" s="969"/>
      <c r="DT43" s="969"/>
      <c r="DU43" s="979"/>
      <c r="DV43" s="961"/>
      <c r="DW43" s="962"/>
      <c r="DX43" s="962"/>
      <c r="DY43" s="962"/>
      <c r="DZ43" s="980"/>
      <c r="EA43" s="53"/>
    </row>
    <row r="44" spans="1:131" ht="26.25" customHeight="1" x14ac:dyDescent="0.15">
      <c r="A44" s="57">
        <v>17</v>
      </c>
      <c r="B44" s="961"/>
      <c r="C44" s="962"/>
      <c r="D44" s="962"/>
      <c r="E44" s="962"/>
      <c r="F44" s="962"/>
      <c r="G44" s="962"/>
      <c r="H44" s="962"/>
      <c r="I44" s="962"/>
      <c r="J44" s="962"/>
      <c r="K44" s="962"/>
      <c r="L44" s="962"/>
      <c r="M44" s="962"/>
      <c r="N44" s="962"/>
      <c r="O44" s="962"/>
      <c r="P44" s="963"/>
      <c r="Q44" s="964"/>
      <c r="R44" s="965"/>
      <c r="S44" s="965"/>
      <c r="T44" s="965"/>
      <c r="U44" s="965"/>
      <c r="V44" s="965"/>
      <c r="W44" s="965"/>
      <c r="X44" s="965"/>
      <c r="Y44" s="965"/>
      <c r="Z44" s="965"/>
      <c r="AA44" s="965"/>
      <c r="AB44" s="965"/>
      <c r="AC44" s="965"/>
      <c r="AD44" s="965"/>
      <c r="AE44" s="971"/>
      <c r="AF44" s="991"/>
      <c r="AG44" s="969"/>
      <c r="AH44" s="969"/>
      <c r="AI44" s="969"/>
      <c r="AJ44" s="992"/>
      <c r="AK44" s="970"/>
      <c r="AL44" s="965"/>
      <c r="AM44" s="965"/>
      <c r="AN44" s="965"/>
      <c r="AO44" s="965"/>
      <c r="AP44" s="965"/>
      <c r="AQ44" s="965"/>
      <c r="AR44" s="965"/>
      <c r="AS44" s="965"/>
      <c r="AT44" s="965"/>
      <c r="AU44" s="965"/>
      <c r="AV44" s="965"/>
      <c r="AW44" s="965"/>
      <c r="AX44" s="965"/>
      <c r="AY44" s="965"/>
      <c r="AZ44" s="998"/>
      <c r="BA44" s="998"/>
      <c r="BB44" s="998"/>
      <c r="BC44" s="998"/>
      <c r="BD44" s="998"/>
      <c r="BE44" s="966"/>
      <c r="BF44" s="966"/>
      <c r="BG44" s="966"/>
      <c r="BH44" s="966"/>
      <c r="BI44" s="967"/>
      <c r="BJ44" s="61"/>
      <c r="BK44" s="61"/>
      <c r="BL44" s="61"/>
      <c r="BM44" s="61"/>
      <c r="BN44" s="61"/>
      <c r="BO44" s="60"/>
      <c r="BP44" s="60"/>
      <c r="BQ44" s="57">
        <v>38</v>
      </c>
      <c r="BR44" s="77"/>
      <c r="BS44" s="961"/>
      <c r="BT44" s="962"/>
      <c r="BU44" s="962"/>
      <c r="BV44" s="962"/>
      <c r="BW44" s="962"/>
      <c r="BX44" s="962"/>
      <c r="BY44" s="962"/>
      <c r="BZ44" s="962"/>
      <c r="CA44" s="962"/>
      <c r="CB44" s="962"/>
      <c r="CC44" s="962"/>
      <c r="CD44" s="962"/>
      <c r="CE44" s="962"/>
      <c r="CF44" s="962"/>
      <c r="CG44" s="963"/>
      <c r="CH44" s="968"/>
      <c r="CI44" s="969"/>
      <c r="CJ44" s="969"/>
      <c r="CK44" s="969"/>
      <c r="CL44" s="979"/>
      <c r="CM44" s="968"/>
      <c r="CN44" s="969"/>
      <c r="CO44" s="969"/>
      <c r="CP44" s="969"/>
      <c r="CQ44" s="979"/>
      <c r="CR44" s="968"/>
      <c r="CS44" s="969"/>
      <c r="CT44" s="969"/>
      <c r="CU44" s="969"/>
      <c r="CV44" s="979"/>
      <c r="CW44" s="968"/>
      <c r="CX44" s="969"/>
      <c r="CY44" s="969"/>
      <c r="CZ44" s="969"/>
      <c r="DA44" s="979"/>
      <c r="DB44" s="968"/>
      <c r="DC44" s="969"/>
      <c r="DD44" s="969"/>
      <c r="DE44" s="969"/>
      <c r="DF44" s="979"/>
      <c r="DG44" s="968"/>
      <c r="DH44" s="969"/>
      <c r="DI44" s="969"/>
      <c r="DJ44" s="969"/>
      <c r="DK44" s="979"/>
      <c r="DL44" s="968"/>
      <c r="DM44" s="969"/>
      <c r="DN44" s="969"/>
      <c r="DO44" s="969"/>
      <c r="DP44" s="979"/>
      <c r="DQ44" s="968"/>
      <c r="DR44" s="969"/>
      <c r="DS44" s="969"/>
      <c r="DT44" s="969"/>
      <c r="DU44" s="979"/>
      <c r="DV44" s="961"/>
      <c r="DW44" s="962"/>
      <c r="DX44" s="962"/>
      <c r="DY44" s="962"/>
      <c r="DZ44" s="980"/>
      <c r="EA44" s="53"/>
    </row>
    <row r="45" spans="1:131" ht="26.25" customHeight="1" x14ac:dyDescent="0.15">
      <c r="A45" s="57">
        <v>18</v>
      </c>
      <c r="B45" s="961"/>
      <c r="C45" s="962"/>
      <c r="D45" s="962"/>
      <c r="E45" s="962"/>
      <c r="F45" s="962"/>
      <c r="G45" s="962"/>
      <c r="H45" s="962"/>
      <c r="I45" s="962"/>
      <c r="J45" s="962"/>
      <c r="K45" s="962"/>
      <c r="L45" s="962"/>
      <c r="M45" s="962"/>
      <c r="N45" s="962"/>
      <c r="O45" s="962"/>
      <c r="P45" s="963"/>
      <c r="Q45" s="964"/>
      <c r="R45" s="965"/>
      <c r="S45" s="965"/>
      <c r="T45" s="965"/>
      <c r="U45" s="965"/>
      <c r="V45" s="965"/>
      <c r="W45" s="965"/>
      <c r="X45" s="965"/>
      <c r="Y45" s="965"/>
      <c r="Z45" s="965"/>
      <c r="AA45" s="965"/>
      <c r="AB45" s="965"/>
      <c r="AC45" s="965"/>
      <c r="AD45" s="965"/>
      <c r="AE45" s="971"/>
      <c r="AF45" s="991"/>
      <c r="AG45" s="969"/>
      <c r="AH45" s="969"/>
      <c r="AI45" s="969"/>
      <c r="AJ45" s="992"/>
      <c r="AK45" s="970"/>
      <c r="AL45" s="965"/>
      <c r="AM45" s="965"/>
      <c r="AN45" s="965"/>
      <c r="AO45" s="965"/>
      <c r="AP45" s="965"/>
      <c r="AQ45" s="965"/>
      <c r="AR45" s="965"/>
      <c r="AS45" s="965"/>
      <c r="AT45" s="965"/>
      <c r="AU45" s="965"/>
      <c r="AV45" s="965"/>
      <c r="AW45" s="965"/>
      <c r="AX45" s="965"/>
      <c r="AY45" s="965"/>
      <c r="AZ45" s="998"/>
      <c r="BA45" s="998"/>
      <c r="BB45" s="998"/>
      <c r="BC45" s="998"/>
      <c r="BD45" s="998"/>
      <c r="BE45" s="966"/>
      <c r="BF45" s="966"/>
      <c r="BG45" s="966"/>
      <c r="BH45" s="966"/>
      <c r="BI45" s="967"/>
      <c r="BJ45" s="61"/>
      <c r="BK45" s="61"/>
      <c r="BL45" s="61"/>
      <c r="BM45" s="61"/>
      <c r="BN45" s="61"/>
      <c r="BO45" s="60"/>
      <c r="BP45" s="60"/>
      <c r="BQ45" s="57">
        <v>39</v>
      </c>
      <c r="BR45" s="77"/>
      <c r="BS45" s="961"/>
      <c r="BT45" s="962"/>
      <c r="BU45" s="962"/>
      <c r="BV45" s="962"/>
      <c r="BW45" s="962"/>
      <c r="BX45" s="962"/>
      <c r="BY45" s="962"/>
      <c r="BZ45" s="962"/>
      <c r="CA45" s="962"/>
      <c r="CB45" s="962"/>
      <c r="CC45" s="962"/>
      <c r="CD45" s="962"/>
      <c r="CE45" s="962"/>
      <c r="CF45" s="962"/>
      <c r="CG45" s="963"/>
      <c r="CH45" s="968"/>
      <c r="CI45" s="969"/>
      <c r="CJ45" s="969"/>
      <c r="CK45" s="969"/>
      <c r="CL45" s="979"/>
      <c r="CM45" s="968"/>
      <c r="CN45" s="969"/>
      <c r="CO45" s="969"/>
      <c r="CP45" s="969"/>
      <c r="CQ45" s="979"/>
      <c r="CR45" s="968"/>
      <c r="CS45" s="969"/>
      <c r="CT45" s="969"/>
      <c r="CU45" s="969"/>
      <c r="CV45" s="979"/>
      <c r="CW45" s="968"/>
      <c r="CX45" s="969"/>
      <c r="CY45" s="969"/>
      <c r="CZ45" s="969"/>
      <c r="DA45" s="979"/>
      <c r="DB45" s="968"/>
      <c r="DC45" s="969"/>
      <c r="DD45" s="969"/>
      <c r="DE45" s="969"/>
      <c r="DF45" s="979"/>
      <c r="DG45" s="968"/>
      <c r="DH45" s="969"/>
      <c r="DI45" s="969"/>
      <c r="DJ45" s="969"/>
      <c r="DK45" s="979"/>
      <c r="DL45" s="968"/>
      <c r="DM45" s="969"/>
      <c r="DN45" s="969"/>
      <c r="DO45" s="969"/>
      <c r="DP45" s="979"/>
      <c r="DQ45" s="968"/>
      <c r="DR45" s="969"/>
      <c r="DS45" s="969"/>
      <c r="DT45" s="969"/>
      <c r="DU45" s="979"/>
      <c r="DV45" s="961"/>
      <c r="DW45" s="962"/>
      <c r="DX45" s="962"/>
      <c r="DY45" s="962"/>
      <c r="DZ45" s="980"/>
      <c r="EA45" s="53"/>
    </row>
    <row r="46" spans="1:131" ht="26.25" customHeight="1" x14ac:dyDescent="0.15">
      <c r="A46" s="57">
        <v>19</v>
      </c>
      <c r="B46" s="961"/>
      <c r="C46" s="962"/>
      <c r="D46" s="962"/>
      <c r="E46" s="962"/>
      <c r="F46" s="962"/>
      <c r="G46" s="962"/>
      <c r="H46" s="962"/>
      <c r="I46" s="962"/>
      <c r="J46" s="962"/>
      <c r="K46" s="962"/>
      <c r="L46" s="962"/>
      <c r="M46" s="962"/>
      <c r="N46" s="962"/>
      <c r="O46" s="962"/>
      <c r="P46" s="963"/>
      <c r="Q46" s="964"/>
      <c r="R46" s="965"/>
      <c r="S46" s="965"/>
      <c r="T46" s="965"/>
      <c r="U46" s="965"/>
      <c r="V46" s="965"/>
      <c r="W46" s="965"/>
      <c r="X46" s="965"/>
      <c r="Y46" s="965"/>
      <c r="Z46" s="965"/>
      <c r="AA46" s="965"/>
      <c r="AB46" s="965"/>
      <c r="AC46" s="965"/>
      <c r="AD46" s="965"/>
      <c r="AE46" s="971"/>
      <c r="AF46" s="991"/>
      <c r="AG46" s="969"/>
      <c r="AH46" s="969"/>
      <c r="AI46" s="969"/>
      <c r="AJ46" s="992"/>
      <c r="AK46" s="970"/>
      <c r="AL46" s="965"/>
      <c r="AM46" s="965"/>
      <c r="AN46" s="965"/>
      <c r="AO46" s="965"/>
      <c r="AP46" s="965"/>
      <c r="AQ46" s="965"/>
      <c r="AR46" s="965"/>
      <c r="AS46" s="965"/>
      <c r="AT46" s="965"/>
      <c r="AU46" s="965"/>
      <c r="AV46" s="965"/>
      <c r="AW46" s="965"/>
      <c r="AX46" s="965"/>
      <c r="AY46" s="965"/>
      <c r="AZ46" s="998"/>
      <c r="BA46" s="998"/>
      <c r="BB46" s="998"/>
      <c r="BC46" s="998"/>
      <c r="BD46" s="998"/>
      <c r="BE46" s="966"/>
      <c r="BF46" s="966"/>
      <c r="BG46" s="966"/>
      <c r="BH46" s="966"/>
      <c r="BI46" s="967"/>
      <c r="BJ46" s="61"/>
      <c r="BK46" s="61"/>
      <c r="BL46" s="61"/>
      <c r="BM46" s="61"/>
      <c r="BN46" s="61"/>
      <c r="BO46" s="60"/>
      <c r="BP46" s="60"/>
      <c r="BQ46" s="57">
        <v>40</v>
      </c>
      <c r="BR46" s="77"/>
      <c r="BS46" s="961"/>
      <c r="BT46" s="962"/>
      <c r="BU46" s="962"/>
      <c r="BV46" s="962"/>
      <c r="BW46" s="962"/>
      <c r="BX46" s="962"/>
      <c r="BY46" s="962"/>
      <c r="BZ46" s="962"/>
      <c r="CA46" s="962"/>
      <c r="CB46" s="962"/>
      <c r="CC46" s="962"/>
      <c r="CD46" s="962"/>
      <c r="CE46" s="962"/>
      <c r="CF46" s="962"/>
      <c r="CG46" s="963"/>
      <c r="CH46" s="968"/>
      <c r="CI46" s="969"/>
      <c r="CJ46" s="969"/>
      <c r="CK46" s="969"/>
      <c r="CL46" s="979"/>
      <c r="CM46" s="968"/>
      <c r="CN46" s="969"/>
      <c r="CO46" s="969"/>
      <c r="CP46" s="969"/>
      <c r="CQ46" s="979"/>
      <c r="CR46" s="968"/>
      <c r="CS46" s="969"/>
      <c r="CT46" s="969"/>
      <c r="CU46" s="969"/>
      <c r="CV46" s="979"/>
      <c r="CW46" s="968"/>
      <c r="CX46" s="969"/>
      <c r="CY46" s="969"/>
      <c r="CZ46" s="969"/>
      <c r="DA46" s="979"/>
      <c r="DB46" s="968"/>
      <c r="DC46" s="969"/>
      <c r="DD46" s="969"/>
      <c r="DE46" s="969"/>
      <c r="DF46" s="979"/>
      <c r="DG46" s="968"/>
      <c r="DH46" s="969"/>
      <c r="DI46" s="969"/>
      <c r="DJ46" s="969"/>
      <c r="DK46" s="979"/>
      <c r="DL46" s="968"/>
      <c r="DM46" s="969"/>
      <c r="DN46" s="969"/>
      <c r="DO46" s="969"/>
      <c r="DP46" s="979"/>
      <c r="DQ46" s="968"/>
      <c r="DR46" s="969"/>
      <c r="DS46" s="969"/>
      <c r="DT46" s="969"/>
      <c r="DU46" s="979"/>
      <c r="DV46" s="961"/>
      <c r="DW46" s="962"/>
      <c r="DX46" s="962"/>
      <c r="DY46" s="962"/>
      <c r="DZ46" s="980"/>
      <c r="EA46" s="53"/>
    </row>
    <row r="47" spans="1:131" ht="26.25" customHeight="1" x14ac:dyDescent="0.15">
      <c r="A47" s="57">
        <v>20</v>
      </c>
      <c r="B47" s="961"/>
      <c r="C47" s="962"/>
      <c r="D47" s="962"/>
      <c r="E47" s="962"/>
      <c r="F47" s="962"/>
      <c r="G47" s="962"/>
      <c r="H47" s="962"/>
      <c r="I47" s="962"/>
      <c r="J47" s="962"/>
      <c r="K47" s="962"/>
      <c r="L47" s="962"/>
      <c r="M47" s="962"/>
      <c r="N47" s="962"/>
      <c r="O47" s="962"/>
      <c r="P47" s="963"/>
      <c r="Q47" s="964"/>
      <c r="R47" s="965"/>
      <c r="S47" s="965"/>
      <c r="T47" s="965"/>
      <c r="U47" s="965"/>
      <c r="V47" s="965"/>
      <c r="W47" s="965"/>
      <c r="X47" s="965"/>
      <c r="Y47" s="965"/>
      <c r="Z47" s="965"/>
      <c r="AA47" s="965"/>
      <c r="AB47" s="965"/>
      <c r="AC47" s="965"/>
      <c r="AD47" s="965"/>
      <c r="AE47" s="971"/>
      <c r="AF47" s="991"/>
      <c r="AG47" s="969"/>
      <c r="AH47" s="969"/>
      <c r="AI47" s="969"/>
      <c r="AJ47" s="992"/>
      <c r="AK47" s="970"/>
      <c r="AL47" s="965"/>
      <c r="AM47" s="965"/>
      <c r="AN47" s="965"/>
      <c r="AO47" s="965"/>
      <c r="AP47" s="965"/>
      <c r="AQ47" s="965"/>
      <c r="AR47" s="965"/>
      <c r="AS47" s="965"/>
      <c r="AT47" s="965"/>
      <c r="AU47" s="965"/>
      <c r="AV47" s="965"/>
      <c r="AW47" s="965"/>
      <c r="AX47" s="965"/>
      <c r="AY47" s="965"/>
      <c r="AZ47" s="998"/>
      <c r="BA47" s="998"/>
      <c r="BB47" s="998"/>
      <c r="BC47" s="998"/>
      <c r="BD47" s="998"/>
      <c r="BE47" s="966"/>
      <c r="BF47" s="966"/>
      <c r="BG47" s="966"/>
      <c r="BH47" s="966"/>
      <c r="BI47" s="967"/>
      <c r="BJ47" s="61"/>
      <c r="BK47" s="61"/>
      <c r="BL47" s="61"/>
      <c r="BM47" s="61"/>
      <c r="BN47" s="61"/>
      <c r="BO47" s="60"/>
      <c r="BP47" s="60"/>
      <c r="BQ47" s="57">
        <v>41</v>
      </c>
      <c r="BR47" s="77"/>
      <c r="BS47" s="961"/>
      <c r="BT47" s="962"/>
      <c r="BU47" s="962"/>
      <c r="BV47" s="962"/>
      <c r="BW47" s="962"/>
      <c r="BX47" s="962"/>
      <c r="BY47" s="962"/>
      <c r="BZ47" s="962"/>
      <c r="CA47" s="962"/>
      <c r="CB47" s="962"/>
      <c r="CC47" s="962"/>
      <c r="CD47" s="962"/>
      <c r="CE47" s="962"/>
      <c r="CF47" s="962"/>
      <c r="CG47" s="963"/>
      <c r="CH47" s="968"/>
      <c r="CI47" s="969"/>
      <c r="CJ47" s="969"/>
      <c r="CK47" s="969"/>
      <c r="CL47" s="979"/>
      <c r="CM47" s="968"/>
      <c r="CN47" s="969"/>
      <c r="CO47" s="969"/>
      <c r="CP47" s="969"/>
      <c r="CQ47" s="979"/>
      <c r="CR47" s="968"/>
      <c r="CS47" s="969"/>
      <c r="CT47" s="969"/>
      <c r="CU47" s="969"/>
      <c r="CV47" s="979"/>
      <c r="CW47" s="968"/>
      <c r="CX47" s="969"/>
      <c r="CY47" s="969"/>
      <c r="CZ47" s="969"/>
      <c r="DA47" s="979"/>
      <c r="DB47" s="968"/>
      <c r="DC47" s="969"/>
      <c r="DD47" s="969"/>
      <c r="DE47" s="969"/>
      <c r="DF47" s="979"/>
      <c r="DG47" s="968"/>
      <c r="DH47" s="969"/>
      <c r="DI47" s="969"/>
      <c r="DJ47" s="969"/>
      <c r="DK47" s="979"/>
      <c r="DL47" s="968"/>
      <c r="DM47" s="969"/>
      <c r="DN47" s="969"/>
      <c r="DO47" s="969"/>
      <c r="DP47" s="979"/>
      <c r="DQ47" s="968"/>
      <c r="DR47" s="969"/>
      <c r="DS47" s="969"/>
      <c r="DT47" s="969"/>
      <c r="DU47" s="979"/>
      <c r="DV47" s="961"/>
      <c r="DW47" s="962"/>
      <c r="DX47" s="962"/>
      <c r="DY47" s="962"/>
      <c r="DZ47" s="980"/>
      <c r="EA47" s="53"/>
    </row>
    <row r="48" spans="1:131" ht="26.25" customHeight="1" x14ac:dyDescent="0.15">
      <c r="A48" s="57">
        <v>21</v>
      </c>
      <c r="B48" s="961"/>
      <c r="C48" s="962"/>
      <c r="D48" s="962"/>
      <c r="E48" s="962"/>
      <c r="F48" s="962"/>
      <c r="G48" s="962"/>
      <c r="H48" s="962"/>
      <c r="I48" s="962"/>
      <c r="J48" s="962"/>
      <c r="K48" s="962"/>
      <c r="L48" s="962"/>
      <c r="M48" s="962"/>
      <c r="N48" s="962"/>
      <c r="O48" s="962"/>
      <c r="P48" s="963"/>
      <c r="Q48" s="964"/>
      <c r="R48" s="965"/>
      <c r="S48" s="965"/>
      <c r="T48" s="965"/>
      <c r="U48" s="965"/>
      <c r="V48" s="965"/>
      <c r="W48" s="965"/>
      <c r="X48" s="965"/>
      <c r="Y48" s="965"/>
      <c r="Z48" s="965"/>
      <c r="AA48" s="965"/>
      <c r="AB48" s="965"/>
      <c r="AC48" s="965"/>
      <c r="AD48" s="965"/>
      <c r="AE48" s="971"/>
      <c r="AF48" s="991"/>
      <c r="AG48" s="969"/>
      <c r="AH48" s="969"/>
      <c r="AI48" s="969"/>
      <c r="AJ48" s="992"/>
      <c r="AK48" s="970"/>
      <c r="AL48" s="965"/>
      <c r="AM48" s="965"/>
      <c r="AN48" s="965"/>
      <c r="AO48" s="965"/>
      <c r="AP48" s="965"/>
      <c r="AQ48" s="965"/>
      <c r="AR48" s="965"/>
      <c r="AS48" s="965"/>
      <c r="AT48" s="965"/>
      <c r="AU48" s="965"/>
      <c r="AV48" s="965"/>
      <c r="AW48" s="965"/>
      <c r="AX48" s="965"/>
      <c r="AY48" s="965"/>
      <c r="AZ48" s="998"/>
      <c r="BA48" s="998"/>
      <c r="BB48" s="998"/>
      <c r="BC48" s="998"/>
      <c r="BD48" s="998"/>
      <c r="BE48" s="966"/>
      <c r="BF48" s="966"/>
      <c r="BG48" s="966"/>
      <c r="BH48" s="966"/>
      <c r="BI48" s="967"/>
      <c r="BJ48" s="61"/>
      <c r="BK48" s="61"/>
      <c r="BL48" s="61"/>
      <c r="BM48" s="61"/>
      <c r="BN48" s="61"/>
      <c r="BO48" s="60"/>
      <c r="BP48" s="60"/>
      <c r="BQ48" s="57">
        <v>42</v>
      </c>
      <c r="BR48" s="77"/>
      <c r="BS48" s="961"/>
      <c r="BT48" s="962"/>
      <c r="BU48" s="962"/>
      <c r="BV48" s="962"/>
      <c r="BW48" s="962"/>
      <c r="BX48" s="962"/>
      <c r="BY48" s="962"/>
      <c r="BZ48" s="962"/>
      <c r="CA48" s="962"/>
      <c r="CB48" s="962"/>
      <c r="CC48" s="962"/>
      <c r="CD48" s="962"/>
      <c r="CE48" s="962"/>
      <c r="CF48" s="962"/>
      <c r="CG48" s="963"/>
      <c r="CH48" s="968"/>
      <c r="CI48" s="969"/>
      <c r="CJ48" s="969"/>
      <c r="CK48" s="969"/>
      <c r="CL48" s="979"/>
      <c r="CM48" s="968"/>
      <c r="CN48" s="969"/>
      <c r="CO48" s="969"/>
      <c r="CP48" s="969"/>
      <c r="CQ48" s="979"/>
      <c r="CR48" s="968"/>
      <c r="CS48" s="969"/>
      <c r="CT48" s="969"/>
      <c r="CU48" s="969"/>
      <c r="CV48" s="979"/>
      <c r="CW48" s="968"/>
      <c r="CX48" s="969"/>
      <c r="CY48" s="969"/>
      <c r="CZ48" s="969"/>
      <c r="DA48" s="979"/>
      <c r="DB48" s="968"/>
      <c r="DC48" s="969"/>
      <c r="DD48" s="969"/>
      <c r="DE48" s="969"/>
      <c r="DF48" s="979"/>
      <c r="DG48" s="968"/>
      <c r="DH48" s="969"/>
      <c r="DI48" s="969"/>
      <c r="DJ48" s="969"/>
      <c r="DK48" s="979"/>
      <c r="DL48" s="968"/>
      <c r="DM48" s="969"/>
      <c r="DN48" s="969"/>
      <c r="DO48" s="969"/>
      <c r="DP48" s="979"/>
      <c r="DQ48" s="968"/>
      <c r="DR48" s="969"/>
      <c r="DS48" s="969"/>
      <c r="DT48" s="969"/>
      <c r="DU48" s="979"/>
      <c r="DV48" s="961"/>
      <c r="DW48" s="962"/>
      <c r="DX48" s="962"/>
      <c r="DY48" s="962"/>
      <c r="DZ48" s="980"/>
      <c r="EA48" s="53"/>
    </row>
    <row r="49" spans="1:131" ht="26.25" customHeight="1" x14ac:dyDescent="0.15">
      <c r="A49" s="57">
        <v>22</v>
      </c>
      <c r="B49" s="961"/>
      <c r="C49" s="962"/>
      <c r="D49" s="962"/>
      <c r="E49" s="962"/>
      <c r="F49" s="962"/>
      <c r="G49" s="962"/>
      <c r="H49" s="962"/>
      <c r="I49" s="962"/>
      <c r="J49" s="962"/>
      <c r="K49" s="962"/>
      <c r="L49" s="962"/>
      <c r="M49" s="962"/>
      <c r="N49" s="962"/>
      <c r="O49" s="962"/>
      <c r="P49" s="963"/>
      <c r="Q49" s="964"/>
      <c r="R49" s="965"/>
      <c r="S49" s="965"/>
      <c r="T49" s="965"/>
      <c r="U49" s="965"/>
      <c r="V49" s="965"/>
      <c r="W49" s="965"/>
      <c r="X49" s="965"/>
      <c r="Y49" s="965"/>
      <c r="Z49" s="965"/>
      <c r="AA49" s="965"/>
      <c r="AB49" s="965"/>
      <c r="AC49" s="965"/>
      <c r="AD49" s="965"/>
      <c r="AE49" s="971"/>
      <c r="AF49" s="991"/>
      <c r="AG49" s="969"/>
      <c r="AH49" s="969"/>
      <c r="AI49" s="969"/>
      <c r="AJ49" s="992"/>
      <c r="AK49" s="970"/>
      <c r="AL49" s="965"/>
      <c r="AM49" s="965"/>
      <c r="AN49" s="965"/>
      <c r="AO49" s="965"/>
      <c r="AP49" s="965"/>
      <c r="AQ49" s="965"/>
      <c r="AR49" s="965"/>
      <c r="AS49" s="965"/>
      <c r="AT49" s="965"/>
      <c r="AU49" s="965"/>
      <c r="AV49" s="965"/>
      <c r="AW49" s="965"/>
      <c r="AX49" s="965"/>
      <c r="AY49" s="965"/>
      <c r="AZ49" s="998"/>
      <c r="BA49" s="998"/>
      <c r="BB49" s="998"/>
      <c r="BC49" s="998"/>
      <c r="BD49" s="998"/>
      <c r="BE49" s="966"/>
      <c r="BF49" s="966"/>
      <c r="BG49" s="966"/>
      <c r="BH49" s="966"/>
      <c r="BI49" s="967"/>
      <c r="BJ49" s="61"/>
      <c r="BK49" s="61"/>
      <c r="BL49" s="61"/>
      <c r="BM49" s="61"/>
      <c r="BN49" s="61"/>
      <c r="BO49" s="60"/>
      <c r="BP49" s="60"/>
      <c r="BQ49" s="57">
        <v>43</v>
      </c>
      <c r="BR49" s="77"/>
      <c r="BS49" s="961"/>
      <c r="BT49" s="962"/>
      <c r="BU49" s="962"/>
      <c r="BV49" s="962"/>
      <c r="BW49" s="962"/>
      <c r="BX49" s="962"/>
      <c r="BY49" s="962"/>
      <c r="BZ49" s="962"/>
      <c r="CA49" s="962"/>
      <c r="CB49" s="962"/>
      <c r="CC49" s="962"/>
      <c r="CD49" s="962"/>
      <c r="CE49" s="962"/>
      <c r="CF49" s="962"/>
      <c r="CG49" s="963"/>
      <c r="CH49" s="968"/>
      <c r="CI49" s="969"/>
      <c r="CJ49" s="969"/>
      <c r="CK49" s="969"/>
      <c r="CL49" s="979"/>
      <c r="CM49" s="968"/>
      <c r="CN49" s="969"/>
      <c r="CO49" s="969"/>
      <c r="CP49" s="969"/>
      <c r="CQ49" s="979"/>
      <c r="CR49" s="968"/>
      <c r="CS49" s="969"/>
      <c r="CT49" s="969"/>
      <c r="CU49" s="969"/>
      <c r="CV49" s="979"/>
      <c r="CW49" s="968"/>
      <c r="CX49" s="969"/>
      <c r="CY49" s="969"/>
      <c r="CZ49" s="969"/>
      <c r="DA49" s="979"/>
      <c r="DB49" s="968"/>
      <c r="DC49" s="969"/>
      <c r="DD49" s="969"/>
      <c r="DE49" s="969"/>
      <c r="DF49" s="979"/>
      <c r="DG49" s="968"/>
      <c r="DH49" s="969"/>
      <c r="DI49" s="969"/>
      <c r="DJ49" s="969"/>
      <c r="DK49" s="979"/>
      <c r="DL49" s="968"/>
      <c r="DM49" s="969"/>
      <c r="DN49" s="969"/>
      <c r="DO49" s="969"/>
      <c r="DP49" s="979"/>
      <c r="DQ49" s="968"/>
      <c r="DR49" s="969"/>
      <c r="DS49" s="969"/>
      <c r="DT49" s="969"/>
      <c r="DU49" s="979"/>
      <c r="DV49" s="961"/>
      <c r="DW49" s="962"/>
      <c r="DX49" s="962"/>
      <c r="DY49" s="962"/>
      <c r="DZ49" s="980"/>
      <c r="EA49" s="53"/>
    </row>
    <row r="50" spans="1:131" ht="26.25" customHeight="1" x14ac:dyDescent="0.15">
      <c r="A50" s="57">
        <v>23</v>
      </c>
      <c r="B50" s="961"/>
      <c r="C50" s="962"/>
      <c r="D50" s="962"/>
      <c r="E50" s="962"/>
      <c r="F50" s="962"/>
      <c r="G50" s="962"/>
      <c r="H50" s="962"/>
      <c r="I50" s="962"/>
      <c r="J50" s="962"/>
      <c r="K50" s="962"/>
      <c r="L50" s="962"/>
      <c r="M50" s="962"/>
      <c r="N50" s="962"/>
      <c r="O50" s="962"/>
      <c r="P50" s="963"/>
      <c r="Q50" s="988"/>
      <c r="R50" s="989"/>
      <c r="S50" s="989"/>
      <c r="T50" s="989"/>
      <c r="U50" s="989"/>
      <c r="V50" s="989"/>
      <c r="W50" s="989"/>
      <c r="X50" s="989"/>
      <c r="Y50" s="989"/>
      <c r="Z50" s="989"/>
      <c r="AA50" s="989"/>
      <c r="AB50" s="989"/>
      <c r="AC50" s="989"/>
      <c r="AD50" s="989"/>
      <c r="AE50" s="990"/>
      <c r="AF50" s="991"/>
      <c r="AG50" s="969"/>
      <c r="AH50" s="969"/>
      <c r="AI50" s="969"/>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66"/>
      <c r="BF50" s="966"/>
      <c r="BG50" s="966"/>
      <c r="BH50" s="966"/>
      <c r="BI50" s="967"/>
      <c r="BJ50" s="61"/>
      <c r="BK50" s="61"/>
      <c r="BL50" s="61"/>
      <c r="BM50" s="61"/>
      <c r="BN50" s="61"/>
      <c r="BO50" s="60"/>
      <c r="BP50" s="60"/>
      <c r="BQ50" s="57">
        <v>44</v>
      </c>
      <c r="BR50" s="77"/>
      <c r="BS50" s="961"/>
      <c r="BT50" s="962"/>
      <c r="BU50" s="962"/>
      <c r="BV50" s="962"/>
      <c r="BW50" s="962"/>
      <c r="BX50" s="962"/>
      <c r="BY50" s="962"/>
      <c r="BZ50" s="962"/>
      <c r="CA50" s="962"/>
      <c r="CB50" s="962"/>
      <c r="CC50" s="962"/>
      <c r="CD50" s="962"/>
      <c r="CE50" s="962"/>
      <c r="CF50" s="962"/>
      <c r="CG50" s="963"/>
      <c r="CH50" s="968"/>
      <c r="CI50" s="969"/>
      <c r="CJ50" s="969"/>
      <c r="CK50" s="969"/>
      <c r="CL50" s="979"/>
      <c r="CM50" s="968"/>
      <c r="CN50" s="969"/>
      <c r="CO50" s="969"/>
      <c r="CP50" s="969"/>
      <c r="CQ50" s="979"/>
      <c r="CR50" s="968"/>
      <c r="CS50" s="969"/>
      <c r="CT50" s="969"/>
      <c r="CU50" s="969"/>
      <c r="CV50" s="979"/>
      <c r="CW50" s="968"/>
      <c r="CX50" s="969"/>
      <c r="CY50" s="969"/>
      <c r="CZ50" s="969"/>
      <c r="DA50" s="979"/>
      <c r="DB50" s="968"/>
      <c r="DC50" s="969"/>
      <c r="DD50" s="969"/>
      <c r="DE50" s="969"/>
      <c r="DF50" s="979"/>
      <c r="DG50" s="968"/>
      <c r="DH50" s="969"/>
      <c r="DI50" s="969"/>
      <c r="DJ50" s="969"/>
      <c r="DK50" s="979"/>
      <c r="DL50" s="968"/>
      <c r="DM50" s="969"/>
      <c r="DN50" s="969"/>
      <c r="DO50" s="969"/>
      <c r="DP50" s="979"/>
      <c r="DQ50" s="968"/>
      <c r="DR50" s="969"/>
      <c r="DS50" s="969"/>
      <c r="DT50" s="969"/>
      <c r="DU50" s="979"/>
      <c r="DV50" s="961"/>
      <c r="DW50" s="962"/>
      <c r="DX50" s="962"/>
      <c r="DY50" s="962"/>
      <c r="DZ50" s="980"/>
      <c r="EA50" s="53"/>
    </row>
    <row r="51" spans="1:131" ht="26.25" customHeight="1" x14ac:dyDescent="0.15">
      <c r="A51" s="57">
        <v>24</v>
      </c>
      <c r="B51" s="961"/>
      <c r="C51" s="962"/>
      <c r="D51" s="962"/>
      <c r="E51" s="962"/>
      <c r="F51" s="962"/>
      <c r="G51" s="962"/>
      <c r="H51" s="962"/>
      <c r="I51" s="962"/>
      <c r="J51" s="962"/>
      <c r="K51" s="962"/>
      <c r="L51" s="962"/>
      <c r="M51" s="962"/>
      <c r="N51" s="962"/>
      <c r="O51" s="962"/>
      <c r="P51" s="963"/>
      <c r="Q51" s="988"/>
      <c r="R51" s="989"/>
      <c r="S51" s="989"/>
      <c r="T51" s="989"/>
      <c r="U51" s="989"/>
      <c r="V51" s="989"/>
      <c r="W51" s="989"/>
      <c r="X51" s="989"/>
      <c r="Y51" s="989"/>
      <c r="Z51" s="989"/>
      <c r="AA51" s="989"/>
      <c r="AB51" s="989"/>
      <c r="AC51" s="989"/>
      <c r="AD51" s="989"/>
      <c r="AE51" s="990"/>
      <c r="AF51" s="991"/>
      <c r="AG51" s="969"/>
      <c r="AH51" s="969"/>
      <c r="AI51" s="969"/>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66"/>
      <c r="BF51" s="966"/>
      <c r="BG51" s="966"/>
      <c r="BH51" s="966"/>
      <c r="BI51" s="967"/>
      <c r="BJ51" s="61"/>
      <c r="BK51" s="61"/>
      <c r="BL51" s="61"/>
      <c r="BM51" s="61"/>
      <c r="BN51" s="61"/>
      <c r="BO51" s="60"/>
      <c r="BP51" s="60"/>
      <c r="BQ51" s="57">
        <v>45</v>
      </c>
      <c r="BR51" s="77"/>
      <c r="BS51" s="961"/>
      <c r="BT51" s="962"/>
      <c r="BU51" s="962"/>
      <c r="BV51" s="962"/>
      <c r="BW51" s="962"/>
      <c r="BX51" s="962"/>
      <c r="BY51" s="962"/>
      <c r="BZ51" s="962"/>
      <c r="CA51" s="962"/>
      <c r="CB51" s="962"/>
      <c r="CC51" s="962"/>
      <c r="CD51" s="962"/>
      <c r="CE51" s="962"/>
      <c r="CF51" s="962"/>
      <c r="CG51" s="963"/>
      <c r="CH51" s="968"/>
      <c r="CI51" s="969"/>
      <c r="CJ51" s="969"/>
      <c r="CK51" s="969"/>
      <c r="CL51" s="979"/>
      <c r="CM51" s="968"/>
      <c r="CN51" s="969"/>
      <c r="CO51" s="969"/>
      <c r="CP51" s="969"/>
      <c r="CQ51" s="979"/>
      <c r="CR51" s="968"/>
      <c r="CS51" s="969"/>
      <c r="CT51" s="969"/>
      <c r="CU51" s="969"/>
      <c r="CV51" s="979"/>
      <c r="CW51" s="968"/>
      <c r="CX51" s="969"/>
      <c r="CY51" s="969"/>
      <c r="CZ51" s="969"/>
      <c r="DA51" s="979"/>
      <c r="DB51" s="968"/>
      <c r="DC51" s="969"/>
      <c r="DD51" s="969"/>
      <c r="DE51" s="969"/>
      <c r="DF51" s="979"/>
      <c r="DG51" s="968"/>
      <c r="DH51" s="969"/>
      <c r="DI51" s="969"/>
      <c r="DJ51" s="969"/>
      <c r="DK51" s="979"/>
      <c r="DL51" s="968"/>
      <c r="DM51" s="969"/>
      <c r="DN51" s="969"/>
      <c r="DO51" s="969"/>
      <c r="DP51" s="979"/>
      <c r="DQ51" s="968"/>
      <c r="DR51" s="969"/>
      <c r="DS51" s="969"/>
      <c r="DT51" s="969"/>
      <c r="DU51" s="979"/>
      <c r="DV51" s="961"/>
      <c r="DW51" s="962"/>
      <c r="DX51" s="962"/>
      <c r="DY51" s="962"/>
      <c r="DZ51" s="980"/>
      <c r="EA51" s="53"/>
    </row>
    <row r="52" spans="1:131" ht="26.25" customHeight="1" x14ac:dyDescent="0.15">
      <c r="A52" s="57">
        <v>25</v>
      </c>
      <c r="B52" s="961"/>
      <c r="C52" s="962"/>
      <c r="D52" s="962"/>
      <c r="E52" s="962"/>
      <c r="F52" s="962"/>
      <c r="G52" s="962"/>
      <c r="H52" s="962"/>
      <c r="I52" s="962"/>
      <c r="J52" s="962"/>
      <c r="K52" s="962"/>
      <c r="L52" s="962"/>
      <c r="M52" s="962"/>
      <c r="N52" s="962"/>
      <c r="O52" s="962"/>
      <c r="P52" s="963"/>
      <c r="Q52" s="988"/>
      <c r="R52" s="989"/>
      <c r="S52" s="989"/>
      <c r="T52" s="989"/>
      <c r="U52" s="989"/>
      <c r="V52" s="989"/>
      <c r="W52" s="989"/>
      <c r="X52" s="989"/>
      <c r="Y52" s="989"/>
      <c r="Z52" s="989"/>
      <c r="AA52" s="989"/>
      <c r="AB52" s="989"/>
      <c r="AC52" s="989"/>
      <c r="AD52" s="989"/>
      <c r="AE52" s="990"/>
      <c r="AF52" s="991"/>
      <c r="AG52" s="969"/>
      <c r="AH52" s="969"/>
      <c r="AI52" s="969"/>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66"/>
      <c r="BF52" s="966"/>
      <c r="BG52" s="966"/>
      <c r="BH52" s="966"/>
      <c r="BI52" s="967"/>
      <c r="BJ52" s="61"/>
      <c r="BK52" s="61"/>
      <c r="BL52" s="61"/>
      <c r="BM52" s="61"/>
      <c r="BN52" s="61"/>
      <c r="BO52" s="60"/>
      <c r="BP52" s="60"/>
      <c r="BQ52" s="57">
        <v>46</v>
      </c>
      <c r="BR52" s="77"/>
      <c r="BS52" s="961"/>
      <c r="BT52" s="962"/>
      <c r="BU52" s="962"/>
      <c r="BV52" s="962"/>
      <c r="BW52" s="962"/>
      <c r="BX52" s="962"/>
      <c r="BY52" s="962"/>
      <c r="BZ52" s="962"/>
      <c r="CA52" s="962"/>
      <c r="CB52" s="962"/>
      <c r="CC52" s="962"/>
      <c r="CD52" s="962"/>
      <c r="CE52" s="962"/>
      <c r="CF52" s="962"/>
      <c r="CG52" s="963"/>
      <c r="CH52" s="968"/>
      <c r="CI52" s="969"/>
      <c r="CJ52" s="969"/>
      <c r="CK52" s="969"/>
      <c r="CL52" s="979"/>
      <c r="CM52" s="968"/>
      <c r="CN52" s="969"/>
      <c r="CO52" s="969"/>
      <c r="CP52" s="969"/>
      <c r="CQ52" s="979"/>
      <c r="CR52" s="968"/>
      <c r="CS52" s="969"/>
      <c r="CT52" s="969"/>
      <c r="CU52" s="969"/>
      <c r="CV52" s="979"/>
      <c r="CW52" s="968"/>
      <c r="CX52" s="969"/>
      <c r="CY52" s="969"/>
      <c r="CZ52" s="969"/>
      <c r="DA52" s="979"/>
      <c r="DB52" s="968"/>
      <c r="DC52" s="969"/>
      <c r="DD52" s="969"/>
      <c r="DE52" s="969"/>
      <c r="DF52" s="979"/>
      <c r="DG52" s="968"/>
      <c r="DH52" s="969"/>
      <c r="DI52" s="969"/>
      <c r="DJ52" s="969"/>
      <c r="DK52" s="979"/>
      <c r="DL52" s="968"/>
      <c r="DM52" s="969"/>
      <c r="DN52" s="969"/>
      <c r="DO52" s="969"/>
      <c r="DP52" s="979"/>
      <c r="DQ52" s="968"/>
      <c r="DR52" s="969"/>
      <c r="DS52" s="969"/>
      <c r="DT52" s="969"/>
      <c r="DU52" s="979"/>
      <c r="DV52" s="961"/>
      <c r="DW52" s="962"/>
      <c r="DX52" s="962"/>
      <c r="DY52" s="962"/>
      <c r="DZ52" s="980"/>
      <c r="EA52" s="53"/>
    </row>
    <row r="53" spans="1:131" ht="26.25" customHeight="1" x14ac:dyDescent="0.15">
      <c r="A53" s="57">
        <v>26</v>
      </c>
      <c r="B53" s="961"/>
      <c r="C53" s="962"/>
      <c r="D53" s="962"/>
      <c r="E53" s="962"/>
      <c r="F53" s="962"/>
      <c r="G53" s="962"/>
      <c r="H53" s="962"/>
      <c r="I53" s="962"/>
      <c r="J53" s="962"/>
      <c r="K53" s="962"/>
      <c r="L53" s="962"/>
      <c r="M53" s="962"/>
      <c r="N53" s="962"/>
      <c r="O53" s="962"/>
      <c r="P53" s="963"/>
      <c r="Q53" s="988"/>
      <c r="R53" s="989"/>
      <c r="S53" s="989"/>
      <c r="T53" s="989"/>
      <c r="U53" s="989"/>
      <c r="V53" s="989"/>
      <c r="W53" s="989"/>
      <c r="X53" s="989"/>
      <c r="Y53" s="989"/>
      <c r="Z53" s="989"/>
      <c r="AA53" s="989"/>
      <c r="AB53" s="989"/>
      <c r="AC53" s="989"/>
      <c r="AD53" s="989"/>
      <c r="AE53" s="990"/>
      <c r="AF53" s="991"/>
      <c r="AG53" s="969"/>
      <c r="AH53" s="969"/>
      <c r="AI53" s="969"/>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66"/>
      <c r="BF53" s="966"/>
      <c r="BG53" s="966"/>
      <c r="BH53" s="966"/>
      <c r="BI53" s="967"/>
      <c r="BJ53" s="61"/>
      <c r="BK53" s="61"/>
      <c r="BL53" s="61"/>
      <c r="BM53" s="61"/>
      <c r="BN53" s="61"/>
      <c r="BO53" s="60"/>
      <c r="BP53" s="60"/>
      <c r="BQ53" s="57">
        <v>47</v>
      </c>
      <c r="BR53" s="77"/>
      <c r="BS53" s="961"/>
      <c r="BT53" s="962"/>
      <c r="BU53" s="962"/>
      <c r="BV53" s="962"/>
      <c r="BW53" s="962"/>
      <c r="BX53" s="962"/>
      <c r="BY53" s="962"/>
      <c r="BZ53" s="962"/>
      <c r="CA53" s="962"/>
      <c r="CB53" s="962"/>
      <c r="CC53" s="962"/>
      <c r="CD53" s="962"/>
      <c r="CE53" s="962"/>
      <c r="CF53" s="962"/>
      <c r="CG53" s="963"/>
      <c r="CH53" s="968"/>
      <c r="CI53" s="969"/>
      <c r="CJ53" s="969"/>
      <c r="CK53" s="969"/>
      <c r="CL53" s="979"/>
      <c r="CM53" s="968"/>
      <c r="CN53" s="969"/>
      <c r="CO53" s="969"/>
      <c r="CP53" s="969"/>
      <c r="CQ53" s="979"/>
      <c r="CR53" s="968"/>
      <c r="CS53" s="969"/>
      <c r="CT53" s="969"/>
      <c r="CU53" s="969"/>
      <c r="CV53" s="979"/>
      <c r="CW53" s="968"/>
      <c r="CX53" s="969"/>
      <c r="CY53" s="969"/>
      <c r="CZ53" s="969"/>
      <c r="DA53" s="979"/>
      <c r="DB53" s="968"/>
      <c r="DC53" s="969"/>
      <c r="DD53" s="969"/>
      <c r="DE53" s="969"/>
      <c r="DF53" s="979"/>
      <c r="DG53" s="968"/>
      <c r="DH53" s="969"/>
      <c r="DI53" s="969"/>
      <c r="DJ53" s="969"/>
      <c r="DK53" s="979"/>
      <c r="DL53" s="968"/>
      <c r="DM53" s="969"/>
      <c r="DN53" s="969"/>
      <c r="DO53" s="969"/>
      <c r="DP53" s="979"/>
      <c r="DQ53" s="968"/>
      <c r="DR53" s="969"/>
      <c r="DS53" s="969"/>
      <c r="DT53" s="969"/>
      <c r="DU53" s="979"/>
      <c r="DV53" s="961"/>
      <c r="DW53" s="962"/>
      <c r="DX53" s="962"/>
      <c r="DY53" s="962"/>
      <c r="DZ53" s="980"/>
      <c r="EA53" s="53"/>
    </row>
    <row r="54" spans="1:131" ht="26.25" customHeight="1" x14ac:dyDescent="0.15">
      <c r="A54" s="57">
        <v>27</v>
      </c>
      <c r="B54" s="961"/>
      <c r="C54" s="962"/>
      <c r="D54" s="962"/>
      <c r="E54" s="962"/>
      <c r="F54" s="962"/>
      <c r="G54" s="962"/>
      <c r="H54" s="962"/>
      <c r="I54" s="962"/>
      <c r="J54" s="962"/>
      <c r="K54" s="962"/>
      <c r="L54" s="962"/>
      <c r="M54" s="962"/>
      <c r="N54" s="962"/>
      <c r="O54" s="962"/>
      <c r="P54" s="963"/>
      <c r="Q54" s="988"/>
      <c r="R54" s="989"/>
      <c r="S54" s="989"/>
      <c r="T54" s="989"/>
      <c r="U54" s="989"/>
      <c r="V54" s="989"/>
      <c r="W54" s="989"/>
      <c r="X54" s="989"/>
      <c r="Y54" s="989"/>
      <c r="Z54" s="989"/>
      <c r="AA54" s="989"/>
      <c r="AB54" s="989"/>
      <c r="AC54" s="989"/>
      <c r="AD54" s="989"/>
      <c r="AE54" s="990"/>
      <c r="AF54" s="991"/>
      <c r="AG54" s="969"/>
      <c r="AH54" s="969"/>
      <c r="AI54" s="969"/>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66"/>
      <c r="BF54" s="966"/>
      <c r="BG54" s="966"/>
      <c r="BH54" s="966"/>
      <c r="BI54" s="967"/>
      <c r="BJ54" s="61"/>
      <c r="BK54" s="61"/>
      <c r="BL54" s="61"/>
      <c r="BM54" s="61"/>
      <c r="BN54" s="61"/>
      <c r="BO54" s="60"/>
      <c r="BP54" s="60"/>
      <c r="BQ54" s="57">
        <v>48</v>
      </c>
      <c r="BR54" s="77"/>
      <c r="BS54" s="961"/>
      <c r="BT54" s="962"/>
      <c r="BU54" s="962"/>
      <c r="BV54" s="962"/>
      <c r="BW54" s="962"/>
      <c r="BX54" s="962"/>
      <c r="BY54" s="962"/>
      <c r="BZ54" s="962"/>
      <c r="CA54" s="962"/>
      <c r="CB54" s="962"/>
      <c r="CC54" s="962"/>
      <c r="CD54" s="962"/>
      <c r="CE54" s="962"/>
      <c r="CF54" s="962"/>
      <c r="CG54" s="963"/>
      <c r="CH54" s="968"/>
      <c r="CI54" s="969"/>
      <c r="CJ54" s="969"/>
      <c r="CK54" s="969"/>
      <c r="CL54" s="979"/>
      <c r="CM54" s="968"/>
      <c r="CN54" s="969"/>
      <c r="CO54" s="969"/>
      <c r="CP54" s="969"/>
      <c r="CQ54" s="979"/>
      <c r="CR54" s="968"/>
      <c r="CS54" s="969"/>
      <c r="CT54" s="969"/>
      <c r="CU54" s="969"/>
      <c r="CV54" s="979"/>
      <c r="CW54" s="968"/>
      <c r="CX54" s="969"/>
      <c r="CY54" s="969"/>
      <c r="CZ54" s="969"/>
      <c r="DA54" s="979"/>
      <c r="DB54" s="968"/>
      <c r="DC54" s="969"/>
      <c r="DD54" s="969"/>
      <c r="DE54" s="969"/>
      <c r="DF54" s="979"/>
      <c r="DG54" s="968"/>
      <c r="DH54" s="969"/>
      <c r="DI54" s="969"/>
      <c r="DJ54" s="969"/>
      <c r="DK54" s="979"/>
      <c r="DL54" s="968"/>
      <c r="DM54" s="969"/>
      <c r="DN54" s="969"/>
      <c r="DO54" s="969"/>
      <c r="DP54" s="979"/>
      <c r="DQ54" s="968"/>
      <c r="DR54" s="969"/>
      <c r="DS54" s="969"/>
      <c r="DT54" s="969"/>
      <c r="DU54" s="979"/>
      <c r="DV54" s="961"/>
      <c r="DW54" s="962"/>
      <c r="DX54" s="962"/>
      <c r="DY54" s="962"/>
      <c r="DZ54" s="980"/>
      <c r="EA54" s="53"/>
    </row>
    <row r="55" spans="1:131" ht="26.25" customHeight="1" x14ac:dyDescent="0.15">
      <c r="A55" s="57">
        <v>28</v>
      </c>
      <c r="B55" s="961"/>
      <c r="C55" s="962"/>
      <c r="D55" s="962"/>
      <c r="E55" s="962"/>
      <c r="F55" s="962"/>
      <c r="G55" s="962"/>
      <c r="H55" s="962"/>
      <c r="I55" s="962"/>
      <c r="J55" s="962"/>
      <c r="K55" s="962"/>
      <c r="L55" s="962"/>
      <c r="M55" s="962"/>
      <c r="N55" s="962"/>
      <c r="O55" s="962"/>
      <c r="P55" s="963"/>
      <c r="Q55" s="988"/>
      <c r="R55" s="989"/>
      <c r="S55" s="989"/>
      <c r="T55" s="989"/>
      <c r="U55" s="989"/>
      <c r="V55" s="989"/>
      <c r="W55" s="989"/>
      <c r="X55" s="989"/>
      <c r="Y55" s="989"/>
      <c r="Z55" s="989"/>
      <c r="AA55" s="989"/>
      <c r="AB55" s="989"/>
      <c r="AC55" s="989"/>
      <c r="AD55" s="989"/>
      <c r="AE55" s="990"/>
      <c r="AF55" s="991"/>
      <c r="AG55" s="969"/>
      <c r="AH55" s="969"/>
      <c r="AI55" s="969"/>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66"/>
      <c r="BF55" s="966"/>
      <c r="BG55" s="966"/>
      <c r="BH55" s="966"/>
      <c r="BI55" s="967"/>
      <c r="BJ55" s="61"/>
      <c r="BK55" s="61"/>
      <c r="BL55" s="61"/>
      <c r="BM55" s="61"/>
      <c r="BN55" s="61"/>
      <c r="BO55" s="60"/>
      <c r="BP55" s="60"/>
      <c r="BQ55" s="57">
        <v>49</v>
      </c>
      <c r="BR55" s="77"/>
      <c r="BS55" s="961"/>
      <c r="BT55" s="962"/>
      <c r="BU55" s="962"/>
      <c r="BV55" s="962"/>
      <c r="BW55" s="962"/>
      <c r="BX55" s="962"/>
      <c r="BY55" s="962"/>
      <c r="BZ55" s="962"/>
      <c r="CA55" s="962"/>
      <c r="CB55" s="962"/>
      <c r="CC55" s="962"/>
      <c r="CD55" s="962"/>
      <c r="CE55" s="962"/>
      <c r="CF55" s="962"/>
      <c r="CG55" s="963"/>
      <c r="CH55" s="968"/>
      <c r="CI55" s="969"/>
      <c r="CJ55" s="969"/>
      <c r="CK55" s="969"/>
      <c r="CL55" s="979"/>
      <c r="CM55" s="968"/>
      <c r="CN55" s="969"/>
      <c r="CO55" s="969"/>
      <c r="CP55" s="969"/>
      <c r="CQ55" s="979"/>
      <c r="CR55" s="968"/>
      <c r="CS55" s="969"/>
      <c r="CT55" s="969"/>
      <c r="CU55" s="969"/>
      <c r="CV55" s="979"/>
      <c r="CW55" s="968"/>
      <c r="CX55" s="969"/>
      <c r="CY55" s="969"/>
      <c r="CZ55" s="969"/>
      <c r="DA55" s="979"/>
      <c r="DB55" s="968"/>
      <c r="DC55" s="969"/>
      <c r="DD55" s="969"/>
      <c r="DE55" s="969"/>
      <c r="DF55" s="979"/>
      <c r="DG55" s="968"/>
      <c r="DH55" s="969"/>
      <c r="DI55" s="969"/>
      <c r="DJ55" s="969"/>
      <c r="DK55" s="979"/>
      <c r="DL55" s="968"/>
      <c r="DM55" s="969"/>
      <c r="DN55" s="969"/>
      <c r="DO55" s="969"/>
      <c r="DP55" s="979"/>
      <c r="DQ55" s="968"/>
      <c r="DR55" s="969"/>
      <c r="DS55" s="969"/>
      <c r="DT55" s="969"/>
      <c r="DU55" s="979"/>
      <c r="DV55" s="961"/>
      <c r="DW55" s="962"/>
      <c r="DX55" s="962"/>
      <c r="DY55" s="962"/>
      <c r="DZ55" s="980"/>
      <c r="EA55" s="53"/>
    </row>
    <row r="56" spans="1:131" ht="26.25" customHeight="1" x14ac:dyDescent="0.15">
      <c r="A56" s="57">
        <v>29</v>
      </c>
      <c r="B56" s="961"/>
      <c r="C56" s="962"/>
      <c r="D56" s="962"/>
      <c r="E56" s="962"/>
      <c r="F56" s="962"/>
      <c r="G56" s="962"/>
      <c r="H56" s="962"/>
      <c r="I56" s="962"/>
      <c r="J56" s="962"/>
      <c r="K56" s="962"/>
      <c r="L56" s="962"/>
      <c r="M56" s="962"/>
      <c r="N56" s="962"/>
      <c r="O56" s="962"/>
      <c r="P56" s="963"/>
      <c r="Q56" s="988"/>
      <c r="R56" s="989"/>
      <c r="S56" s="989"/>
      <c r="T56" s="989"/>
      <c r="U56" s="989"/>
      <c r="V56" s="989"/>
      <c r="W56" s="989"/>
      <c r="X56" s="989"/>
      <c r="Y56" s="989"/>
      <c r="Z56" s="989"/>
      <c r="AA56" s="989"/>
      <c r="AB56" s="989"/>
      <c r="AC56" s="989"/>
      <c r="AD56" s="989"/>
      <c r="AE56" s="990"/>
      <c r="AF56" s="991"/>
      <c r="AG56" s="969"/>
      <c r="AH56" s="969"/>
      <c r="AI56" s="969"/>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66"/>
      <c r="BF56" s="966"/>
      <c r="BG56" s="966"/>
      <c r="BH56" s="966"/>
      <c r="BI56" s="967"/>
      <c r="BJ56" s="61"/>
      <c r="BK56" s="61"/>
      <c r="BL56" s="61"/>
      <c r="BM56" s="61"/>
      <c r="BN56" s="61"/>
      <c r="BO56" s="60"/>
      <c r="BP56" s="60"/>
      <c r="BQ56" s="57">
        <v>50</v>
      </c>
      <c r="BR56" s="77"/>
      <c r="BS56" s="961"/>
      <c r="BT56" s="962"/>
      <c r="BU56" s="962"/>
      <c r="BV56" s="962"/>
      <c r="BW56" s="962"/>
      <c r="BX56" s="962"/>
      <c r="BY56" s="962"/>
      <c r="BZ56" s="962"/>
      <c r="CA56" s="962"/>
      <c r="CB56" s="962"/>
      <c r="CC56" s="962"/>
      <c r="CD56" s="962"/>
      <c r="CE56" s="962"/>
      <c r="CF56" s="962"/>
      <c r="CG56" s="963"/>
      <c r="CH56" s="968"/>
      <c r="CI56" s="969"/>
      <c r="CJ56" s="969"/>
      <c r="CK56" s="969"/>
      <c r="CL56" s="979"/>
      <c r="CM56" s="968"/>
      <c r="CN56" s="969"/>
      <c r="CO56" s="969"/>
      <c r="CP56" s="969"/>
      <c r="CQ56" s="979"/>
      <c r="CR56" s="968"/>
      <c r="CS56" s="969"/>
      <c r="CT56" s="969"/>
      <c r="CU56" s="969"/>
      <c r="CV56" s="979"/>
      <c r="CW56" s="968"/>
      <c r="CX56" s="969"/>
      <c r="CY56" s="969"/>
      <c r="CZ56" s="969"/>
      <c r="DA56" s="979"/>
      <c r="DB56" s="968"/>
      <c r="DC56" s="969"/>
      <c r="DD56" s="969"/>
      <c r="DE56" s="969"/>
      <c r="DF56" s="979"/>
      <c r="DG56" s="968"/>
      <c r="DH56" s="969"/>
      <c r="DI56" s="969"/>
      <c r="DJ56" s="969"/>
      <c r="DK56" s="979"/>
      <c r="DL56" s="968"/>
      <c r="DM56" s="969"/>
      <c r="DN56" s="969"/>
      <c r="DO56" s="969"/>
      <c r="DP56" s="979"/>
      <c r="DQ56" s="968"/>
      <c r="DR56" s="969"/>
      <c r="DS56" s="969"/>
      <c r="DT56" s="969"/>
      <c r="DU56" s="979"/>
      <c r="DV56" s="961"/>
      <c r="DW56" s="962"/>
      <c r="DX56" s="962"/>
      <c r="DY56" s="962"/>
      <c r="DZ56" s="980"/>
      <c r="EA56" s="53"/>
    </row>
    <row r="57" spans="1:131" ht="26.25" customHeight="1" x14ac:dyDescent="0.15">
      <c r="A57" s="57">
        <v>30</v>
      </c>
      <c r="B57" s="961"/>
      <c r="C57" s="962"/>
      <c r="D57" s="962"/>
      <c r="E57" s="962"/>
      <c r="F57" s="962"/>
      <c r="G57" s="962"/>
      <c r="H57" s="962"/>
      <c r="I57" s="962"/>
      <c r="J57" s="962"/>
      <c r="K57" s="962"/>
      <c r="L57" s="962"/>
      <c r="M57" s="962"/>
      <c r="N57" s="962"/>
      <c r="O57" s="962"/>
      <c r="P57" s="963"/>
      <c r="Q57" s="988"/>
      <c r="R57" s="989"/>
      <c r="S57" s="989"/>
      <c r="T57" s="989"/>
      <c r="U57" s="989"/>
      <c r="V57" s="989"/>
      <c r="W57" s="989"/>
      <c r="X57" s="989"/>
      <c r="Y57" s="989"/>
      <c r="Z57" s="989"/>
      <c r="AA57" s="989"/>
      <c r="AB57" s="989"/>
      <c r="AC57" s="989"/>
      <c r="AD57" s="989"/>
      <c r="AE57" s="990"/>
      <c r="AF57" s="991"/>
      <c r="AG57" s="969"/>
      <c r="AH57" s="969"/>
      <c r="AI57" s="969"/>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66"/>
      <c r="BF57" s="966"/>
      <c r="BG57" s="966"/>
      <c r="BH57" s="966"/>
      <c r="BI57" s="967"/>
      <c r="BJ57" s="61"/>
      <c r="BK57" s="61"/>
      <c r="BL57" s="61"/>
      <c r="BM57" s="61"/>
      <c r="BN57" s="61"/>
      <c r="BO57" s="60"/>
      <c r="BP57" s="60"/>
      <c r="BQ57" s="57">
        <v>51</v>
      </c>
      <c r="BR57" s="77"/>
      <c r="BS57" s="961"/>
      <c r="BT57" s="962"/>
      <c r="BU57" s="962"/>
      <c r="BV57" s="962"/>
      <c r="BW57" s="962"/>
      <c r="BX57" s="962"/>
      <c r="BY57" s="962"/>
      <c r="BZ57" s="962"/>
      <c r="CA57" s="962"/>
      <c r="CB57" s="962"/>
      <c r="CC57" s="962"/>
      <c r="CD57" s="962"/>
      <c r="CE57" s="962"/>
      <c r="CF57" s="962"/>
      <c r="CG57" s="963"/>
      <c r="CH57" s="968"/>
      <c r="CI57" s="969"/>
      <c r="CJ57" s="969"/>
      <c r="CK57" s="969"/>
      <c r="CL57" s="979"/>
      <c r="CM57" s="968"/>
      <c r="CN57" s="969"/>
      <c r="CO57" s="969"/>
      <c r="CP57" s="969"/>
      <c r="CQ57" s="979"/>
      <c r="CR57" s="968"/>
      <c r="CS57" s="969"/>
      <c r="CT57" s="969"/>
      <c r="CU57" s="969"/>
      <c r="CV57" s="979"/>
      <c r="CW57" s="968"/>
      <c r="CX57" s="969"/>
      <c r="CY57" s="969"/>
      <c r="CZ57" s="969"/>
      <c r="DA57" s="979"/>
      <c r="DB57" s="968"/>
      <c r="DC57" s="969"/>
      <c r="DD57" s="969"/>
      <c r="DE57" s="969"/>
      <c r="DF57" s="979"/>
      <c r="DG57" s="968"/>
      <c r="DH57" s="969"/>
      <c r="DI57" s="969"/>
      <c r="DJ57" s="969"/>
      <c r="DK57" s="979"/>
      <c r="DL57" s="968"/>
      <c r="DM57" s="969"/>
      <c r="DN57" s="969"/>
      <c r="DO57" s="969"/>
      <c r="DP57" s="979"/>
      <c r="DQ57" s="968"/>
      <c r="DR57" s="969"/>
      <c r="DS57" s="969"/>
      <c r="DT57" s="969"/>
      <c r="DU57" s="979"/>
      <c r="DV57" s="961"/>
      <c r="DW57" s="962"/>
      <c r="DX57" s="962"/>
      <c r="DY57" s="962"/>
      <c r="DZ57" s="980"/>
      <c r="EA57" s="53"/>
    </row>
    <row r="58" spans="1:131" ht="26.25" customHeight="1" x14ac:dyDescent="0.15">
      <c r="A58" s="57">
        <v>31</v>
      </c>
      <c r="B58" s="961"/>
      <c r="C58" s="962"/>
      <c r="D58" s="962"/>
      <c r="E58" s="962"/>
      <c r="F58" s="962"/>
      <c r="G58" s="962"/>
      <c r="H58" s="962"/>
      <c r="I58" s="962"/>
      <c r="J58" s="962"/>
      <c r="K58" s="962"/>
      <c r="L58" s="962"/>
      <c r="M58" s="962"/>
      <c r="N58" s="962"/>
      <c r="O58" s="962"/>
      <c r="P58" s="963"/>
      <c r="Q58" s="988"/>
      <c r="R58" s="989"/>
      <c r="S58" s="989"/>
      <c r="T58" s="989"/>
      <c r="U58" s="989"/>
      <c r="V58" s="989"/>
      <c r="W58" s="989"/>
      <c r="X58" s="989"/>
      <c r="Y58" s="989"/>
      <c r="Z58" s="989"/>
      <c r="AA58" s="989"/>
      <c r="AB58" s="989"/>
      <c r="AC58" s="989"/>
      <c r="AD58" s="989"/>
      <c r="AE58" s="990"/>
      <c r="AF58" s="991"/>
      <c r="AG58" s="969"/>
      <c r="AH58" s="969"/>
      <c r="AI58" s="969"/>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66"/>
      <c r="BF58" s="966"/>
      <c r="BG58" s="966"/>
      <c r="BH58" s="966"/>
      <c r="BI58" s="967"/>
      <c r="BJ58" s="61"/>
      <c r="BK58" s="61"/>
      <c r="BL58" s="61"/>
      <c r="BM58" s="61"/>
      <c r="BN58" s="61"/>
      <c r="BO58" s="60"/>
      <c r="BP58" s="60"/>
      <c r="BQ58" s="57">
        <v>52</v>
      </c>
      <c r="BR58" s="77"/>
      <c r="BS58" s="961"/>
      <c r="BT58" s="962"/>
      <c r="BU58" s="962"/>
      <c r="BV58" s="962"/>
      <c r="BW58" s="962"/>
      <c r="BX58" s="962"/>
      <c r="BY58" s="962"/>
      <c r="BZ58" s="962"/>
      <c r="CA58" s="962"/>
      <c r="CB58" s="962"/>
      <c r="CC58" s="962"/>
      <c r="CD58" s="962"/>
      <c r="CE58" s="962"/>
      <c r="CF58" s="962"/>
      <c r="CG58" s="963"/>
      <c r="CH58" s="968"/>
      <c r="CI58" s="969"/>
      <c r="CJ58" s="969"/>
      <c r="CK58" s="969"/>
      <c r="CL58" s="979"/>
      <c r="CM58" s="968"/>
      <c r="CN58" s="969"/>
      <c r="CO58" s="969"/>
      <c r="CP58" s="969"/>
      <c r="CQ58" s="979"/>
      <c r="CR58" s="968"/>
      <c r="CS58" s="969"/>
      <c r="CT58" s="969"/>
      <c r="CU58" s="969"/>
      <c r="CV58" s="979"/>
      <c r="CW58" s="968"/>
      <c r="CX58" s="969"/>
      <c r="CY58" s="969"/>
      <c r="CZ58" s="969"/>
      <c r="DA58" s="979"/>
      <c r="DB58" s="968"/>
      <c r="DC58" s="969"/>
      <c r="DD58" s="969"/>
      <c r="DE58" s="969"/>
      <c r="DF58" s="979"/>
      <c r="DG58" s="968"/>
      <c r="DH58" s="969"/>
      <c r="DI58" s="969"/>
      <c r="DJ58" s="969"/>
      <c r="DK58" s="979"/>
      <c r="DL58" s="968"/>
      <c r="DM58" s="969"/>
      <c r="DN58" s="969"/>
      <c r="DO58" s="969"/>
      <c r="DP58" s="979"/>
      <c r="DQ58" s="968"/>
      <c r="DR58" s="969"/>
      <c r="DS58" s="969"/>
      <c r="DT58" s="969"/>
      <c r="DU58" s="979"/>
      <c r="DV58" s="961"/>
      <c r="DW58" s="962"/>
      <c r="DX58" s="962"/>
      <c r="DY58" s="962"/>
      <c r="DZ58" s="980"/>
      <c r="EA58" s="53"/>
    </row>
    <row r="59" spans="1:131" ht="26.25" customHeight="1" x14ac:dyDescent="0.15">
      <c r="A59" s="57">
        <v>32</v>
      </c>
      <c r="B59" s="961"/>
      <c r="C59" s="962"/>
      <c r="D59" s="962"/>
      <c r="E59" s="962"/>
      <c r="F59" s="962"/>
      <c r="G59" s="962"/>
      <c r="H59" s="962"/>
      <c r="I59" s="962"/>
      <c r="J59" s="962"/>
      <c r="K59" s="962"/>
      <c r="L59" s="962"/>
      <c r="M59" s="962"/>
      <c r="N59" s="962"/>
      <c r="O59" s="962"/>
      <c r="P59" s="963"/>
      <c r="Q59" s="988"/>
      <c r="R59" s="989"/>
      <c r="S59" s="989"/>
      <c r="T59" s="989"/>
      <c r="U59" s="989"/>
      <c r="V59" s="989"/>
      <c r="W59" s="989"/>
      <c r="X59" s="989"/>
      <c r="Y59" s="989"/>
      <c r="Z59" s="989"/>
      <c r="AA59" s="989"/>
      <c r="AB59" s="989"/>
      <c r="AC59" s="989"/>
      <c r="AD59" s="989"/>
      <c r="AE59" s="990"/>
      <c r="AF59" s="991"/>
      <c r="AG59" s="969"/>
      <c r="AH59" s="969"/>
      <c r="AI59" s="969"/>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66"/>
      <c r="BF59" s="966"/>
      <c r="BG59" s="966"/>
      <c r="BH59" s="966"/>
      <c r="BI59" s="967"/>
      <c r="BJ59" s="61"/>
      <c r="BK59" s="61"/>
      <c r="BL59" s="61"/>
      <c r="BM59" s="61"/>
      <c r="BN59" s="61"/>
      <c r="BO59" s="60"/>
      <c r="BP59" s="60"/>
      <c r="BQ59" s="57">
        <v>53</v>
      </c>
      <c r="BR59" s="77"/>
      <c r="BS59" s="961"/>
      <c r="BT59" s="962"/>
      <c r="BU59" s="962"/>
      <c r="BV59" s="962"/>
      <c r="BW59" s="962"/>
      <c r="BX59" s="962"/>
      <c r="BY59" s="962"/>
      <c r="BZ59" s="962"/>
      <c r="CA59" s="962"/>
      <c r="CB59" s="962"/>
      <c r="CC59" s="962"/>
      <c r="CD59" s="962"/>
      <c r="CE59" s="962"/>
      <c r="CF59" s="962"/>
      <c r="CG59" s="963"/>
      <c r="CH59" s="968"/>
      <c r="CI59" s="969"/>
      <c r="CJ59" s="969"/>
      <c r="CK59" s="969"/>
      <c r="CL59" s="979"/>
      <c r="CM59" s="968"/>
      <c r="CN59" s="969"/>
      <c r="CO59" s="969"/>
      <c r="CP59" s="969"/>
      <c r="CQ59" s="979"/>
      <c r="CR59" s="968"/>
      <c r="CS59" s="969"/>
      <c r="CT59" s="969"/>
      <c r="CU59" s="969"/>
      <c r="CV59" s="979"/>
      <c r="CW59" s="968"/>
      <c r="CX59" s="969"/>
      <c r="CY59" s="969"/>
      <c r="CZ59" s="969"/>
      <c r="DA59" s="979"/>
      <c r="DB59" s="968"/>
      <c r="DC59" s="969"/>
      <c r="DD59" s="969"/>
      <c r="DE59" s="969"/>
      <c r="DF59" s="979"/>
      <c r="DG59" s="968"/>
      <c r="DH59" s="969"/>
      <c r="DI59" s="969"/>
      <c r="DJ59" s="969"/>
      <c r="DK59" s="979"/>
      <c r="DL59" s="968"/>
      <c r="DM59" s="969"/>
      <c r="DN59" s="969"/>
      <c r="DO59" s="969"/>
      <c r="DP59" s="979"/>
      <c r="DQ59" s="968"/>
      <c r="DR59" s="969"/>
      <c r="DS59" s="969"/>
      <c r="DT59" s="969"/>
      <c r="DU59" s="979"/>
      <c r="DV59" s="961"/>
      <c r="DW59" s="962"/>
      <c r="DX59" s="962"/>
      <c r="DY59" s="962"/>
      <c r="DZ59" s="980"/>
      <c r="EA59" s="53"/>
    </row>
    <row r="60" spans="1:131" ht="26.25" customHeight="1" x14ac:dyDescent="0.15">
      <c r="A60" s="57">
        <v>33</v>
      </c>
      <c r="B60" s="961"/>
      <c r="C60" s="962"/>
      <c r="D60" s="962"/>
      <c r="E60" s="962"/>
      <c r="F60" s="962"/>
      <c r="G60" s="962"/>
      <c r="H60" s="962"/>
      <c r="I60" s="962"/>
      <c r="J60" s="962"/>
      <c r="K60" s="962"/>
      <c r="L60" s="962"/>
      <c r="M60" s="962"/>
      <c r="N60" s="962"/>
      <c r="O60" s="962"/>
      <c r="P60" s="963"/>
      <c r="Q60" s="988"/>
      <c r="R60" s="989"/>
      <c r="S60" s="989"/>
      <c r="T60" s="989"/>
      <c r="U60" s="989"/>
      <c r="V60" s="989"/>
      <c r="W60" s="989"/>
      <c r="X60" s="989"/>
      <c r="Y60" s="989"/>
      <c r="Z60" s="989"/>
      <c r="AA60" s="989"/>
      <c r="AB60" s="989"/>
      <c r="AC60" s="989"/>
      <c r="AD60" s="989"/>
      <c r="AE60" s="990"/>
      <c r="AF60" s="991"/>
      <c r="AG60" s="969"/>
      <c r="AH60" s="969"/>
      <c r="AI60" s="969"/>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66"/>
      <c r="BF60" s="966"/>
      <c r="BG60" s="966"/>
      <c r="BH60" s="966"/>
      <c r="BI60" s="967"/>
      <c r="BJ60" s="61"/>
      <c r="BK60" s="61"/>
      <c r="BL60" s="61"/>
      <c r="BM60" s="61"/>
      <c r="BN60" s="61"/>
      <c r="BO60" s="60"/>
      <c r="BP60" s="60"/>
      <c r="BQ60" s="57">
        <v>54</v>
      </c>
      <c r="BR60" s="77"/>
      <c r="BS60" s="961"/>
      <c r="BT60" s="962"/>
      <c r="BU60" s="962"/>
      <c r="BV60" s="962"/>
      <c r="BW60" s="962"/>
      <c r="BX60" s="962"/>
      <c r="BY60" s="962"/>
      <c r="BZ60" s="962"/>
      <c r="CA60" s="962"/>
      <c r="CB60" s="962"/>
      <c r="CC60" s="962"/>
      <c r="CD60" s="962"/>
      <c r="CE60" s="962"/>
      <c r="CF60" s="962"/>
      <c r="CG60" s="963"/>
      <c r="CH60" s="968"/>
      <c r="CI60" s="969"/>
      <c r="CJ60" s="969"/>
      <c r="CK60" s="969"/>
      <c r="CL60" s="979"/>
      <c r="CM60" s="968"/>
      <c r="CN60" s="969"/>
      <c r="CO60" s="969"/>
      <c r="CP60" s="969"/>
      <c r="CQ60" s="979"/>
      <c r="CR60" s="968"/>
      <c r="CS60" s="969"/>
      <c r="CT60" s="969"/>
      <c r="CU60" s="969"/>
      <c r="CV60" s="979"/>
      <c r="CW60" s="968"/>
      <c r="CX60" s="969"/>
      <c r="CY60" s="969"/>
      <c r="CZ60" s="969"/>
      <c r="DA60" s="979"/>
      <c r="DB60" s="968"/>
      <c r="DC60" s="969"/>
      <c r="DD60" s="969"/>
      <c r="DE60" s="969"/>
      <c r="DF60" s="979"/>
      <c r="DG60" s="968"/>
      <c r="DH60" s="969"/>
      <c r="DI60" s="969"/>
      <c r="DJ60" s="969"/>
      <c r="DK60" s="979"/>
      <c r="DL60" s="968"/>
      <c r="DM60" s="969"/>
      <c r="DN60" s="969"/>
      <c r="DO60" s="969"/>
      <c r="DP60" s="979"/>
      <c r="DQ60" s="968"/>
      <c r="DR60" s="969"/>
      <c r="DS60" s="969"/>
      <c r="DT60" s="969"/>
      <c r="DU60" s="979"/>
      <c r="DV60" s="961"/>
      <c r="DW60" s="962"/>
      <c r="DX60" s="962"/>
      <c r="DY60" s="962"/>
      <c r="DZ60" s="980"/>
      <c r="EA60" s="53"/>
    </row>
    <row r="61" spans="1:131" ht="26.25" customHeight="1" x14ac:dyDescent="0.15">
      <c r="A61" s="57">
        <v>34</v>
      </c>
      <c r="B61" s="961"/>
      <c r="C61" s="962"/>
      <c r="D61" s="962"/>
      <c r="E61" s="962"/>
      <c r="F61" s="962"/>
      <c r="G61" s="962"/>
      <c r="H61" s="962"/>
      <c r="I61" s="962"/>
      <c r="J61" s="962"/>
      <c r="K61" s="962"/>
      <c r="L61" s="962"/>
      <c r="M61" s="962"/>
      <c r="N61" s="962"/>
      <c r="O61" s="962"/>
      <c r="P61" s="963"/>
      <c r="Q61" s="988"/>
      <c r="R61" s="989"/>
      <c r="S61" s="989"/>
      <c r="T61" s="989"/>
      <c r="U61" s="989"/>
      <c r="V61" s="989"/>
      <c r="W61" s="989"/>
      <c r="X61" s="989"/>
      <c r="Y61" s="989"/>
      <c r="Z61" s="989"/>
      <c r="AA61" s="989"/>
      <c r="AB61" s="989"/>
      <c r="AC61" s="989"/>
      <c r="AD61" s="989"/>
      <c r="AE61" s="990"/>
      <c r="AF61" s="991"/>
      <c r="AG61" s="969"/>
      <c r="AH61" s="969"/>
      <c r="AI61" s="969"/>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66"/>
      <c r="BF61" s="966"/>
      <c r="BG61" s="966"/>
      <c r="BH61" s="966"/>
      <c r="BI61" s="967"/>
      <c r="BJ61" s="61"/>
      <c r="BK61" s="61"/>
      <c r="BL61" s="61"/>
      <c r="BM61" s="61"/>
      <c r="BN61" s="61"/>
      <c r="BO61" s="60"/>
      <c r="BP61" s="60"/>
      <c r="BQ61" s="57">
        <v>55</v>
      </c>
      <c r="BR61" s="77"/>
      <c r="BS61" s="961"/>
      <c r="BT61" s="962"/>
      <c r="BU61" s="962"/>
      <c r="BV61" s="962"/>
      <c r="BW61" s="962"/>
      <c r="BX61" s="962"/>
      <c r="BY61" s="962"/>
      <c r="BZ61" s="962"/>
      <c r="CA61" s="962"/>
      <c r="CB61" s="962"/>
      <c r="CC61" s="962"/>
      <c r="CD61" s="962"/>
      <c r="CE61" s="962"/>
      <c r="CF61" s="962"/>
      <c r="CG61" s="963"/>
      <c r="CH61" s="968"/>
      <c r="CI61" s="969"/>
      <c r="CJ61" s="969"/>
      <c r="CK61" s="969"/>
      <c r="CL61" s="979"/>
      <c r="CM61" s="968"/>
      <c r="CN61" s="969"/>
      <c r="CO61" s="969"/>
      <c r="CP61" s="969"/>
      <c r="CQ61" s="979"/>
      <c r="CR61" s="968"/>
      <c r="CS61" s="969"/>
      <c r="CT61" s="969"/>
      <c r="CU61" s="969"/>
      <c r="CV61" s="979"/>
      <c r="CW61" s="968"/>
      <c r="CX61" s="969"/>
      <c r="CY61" s="969"/>
      <c r="CZ61" s="969"/>
      <c r="DA61" s="979"/>
      <c r="DB61" s="968"/>
      <c r="DC61" s="969"/>
      <c r="DD61" s="969"/>
      <c r="DE61" s="969"/>
      <c r="DF61" s="979"/>
      <c r="DG61" s="968"/>
      <c r="DH61" s="969"/>
      <c r="DI61" s="969"/>
      <c r="DJ61" s="969"/>
      <c r="DK61" s="979"/>
      <c r="DL61" s="968"/>
      <c r="DM61" s="969"/>
      <c r="DN61" s="969"/>
      <c r="DO61" s="969"/>
      <c r="DP61" s="979"/>
      <c r="DQ61" s="968"/>
      <c r="DR61" s="969"/>
      <c r="DS61" s="969"/>
      <c r="DT61" s="969"/>
      <c r="DU61" s="979"/>
      <c r="DV61" s="961"/>
      <c r="DW61" s="962"/>
      <c r="DX61" s="962"/>
      <c r="DY61" s="962"/>
      <c r="DZ61" s="980"/>
      <c r="EA61" s="53"/>
    </row>
    <row r="62" spans="1:131" ht="26.25" customHeight="1" x14ac:dyDescent="0.15">
      <c r="A62" s="57">
        <v>35</v>
      </c>
      <c r="B62" s="961"/>
      <c r="C62" s="962"/>
      <c r="D62" s="962"/>
      <c r="E62" s="962"/>
      <c r="F62" s="962"/>
      <c r="G62" s="962"/>
      <c r="H62" s="962"/>
      <c r="I62" s="962"/>
      <c r="J62" s="962"/>
      <c r="K62" s="962"/>
      <c r="L62" s="962"/>
      <c r="M62" s="962"/>
      <c r="N62" s="962"/>
      <c r="O62" s="962"/>
      <c r="P62" s="963"/>
      <c r="Q62" s="988"/>
      <c r="R62" s="989"/>
      <c r="S62" s="989"/>
      <c r="T62" s="989"/>
      <c r="U62" s="989"/>
      <c r="V62" s="989"/>
      <c r="W62" s="989"/>
      <c r="X62" s="989"/>
      <c r="Y62" s="989"/>
      <c r="Z62" s="989"/>
      <c r="AA62" s="989"/>
      <c r="AB62" s="989"/>
      <c r="AC62" s="989"/>
      <c r="AD62" s="989"/>
      <c r="AE62" s="990"/>
      <c r="AF62" s="991"/>
      <c r="AG62" s="969"/>
      <c r="AH62" s="969"/>
      <c r="AI62" s="969"/>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66"/>
      <c r="BF62" s="966"/>
      <c r="BG62" s="966"/>
      <c r="BH62" s="966"/>
      <c r="BI62" s="967"/>
      <c r="BJ62" s="995" t="s">
        <v>461</v>
      </c>
      <c r="BK62" s="996"/>
      <c r="BL62" s="996"/>
      <c r="BM62" s="996"/>
      <c r="BN62" s="997"/>
      <c r="BO62" s="60"/>
      <c r="BP62" s="60"/>
      <c r="BQ62" s="57">
        <v>56</v>
      </c>
      <c r="BR62" s="77"/>
      <c r="BS62" s="961"/>
      <c r="BT62" s="962"/>
      <c r="BU62" s="962"/>
      <c r="BV62" s="962"/>
      <c r="BW62" s="962"/>
      <c r="BX62" s="962"/>
      <c r="BY62" s="962"/>
      <c r="BZ62" s="962"/>
      <c r="CA62" s="962"/>
      <c r="CB62" s="962"/>
      <c r="CC62" s="962"/>
      <c r="CD62" s="962"/>
      <c r="CE62" s="962"/>
      <c r="CF62" s="962"/>
      <c r="CG62" s="963"/>
      <c r="CH62" s="968"/>
      <c r="CI62" s="969"/>
      <c r="CJ62" s="969"/>
      <c r="CK62" s="969"/>
      <c r="CL62" s="979"/>
      <c r="CM62" s="968"/>
      <c r="CN62" s="969"/>
      <c r="CO62" s="969"/>
      <c r="CP62" s="969"/>
      <c r="CQ62" s="979"/>
      <c r="CR62" s="968"/>
      <c r="CS62" s="969"/>
      <c r="CT62" s="969"/>
      <c r="CU62" s="969"/>
      <c r="CV62" s="979"/>
      <c r="CW62" s="968"/>
      <c r="CX62" s="969"/>
      <c r="CY62" s="969"/>
      <c r="CZ62" s="969"/>
      <c r="DA62" s="979"/>
      <c r="DB62" s="968"/>
      <c r="DC62" s="969"/>
      <c r="DD62" s="969"/>
      <c r="DE62" s="969"/>
      <c r="DF62" s="979"/>
      <c r="DG62" s="968"/>
      <c r="DH62" s="969"/>
      <c r="DI62" s="969"/>
      <c r="DJ62" s="969"/>
      <c r="DK62" s="979"/>
      <c r="DL62" s="968"/>
      <c r="DM62" s="969"/>
      <c r="DN62" s="969"/>
      <c r="DO62" s="969"/>
      <c r="DP62" s="979"/>
      <c r="DQ62" s="968"/>
      <c r="DR62" s="969"/>
      <c r="DS62" s="969"/>
      <c r="DT62" s="969"/>
      <c r="DU62" s="979"/>
      <c r="DV62" s="961"/>
      <c r="DW62" s="962"/>
      <c r="DX62" s="962"/>
      <c r="DY62" s="962"/>
      <c r="DZ62" s="980"/>
      <c r="EA62" s="53"/>
    </row>
    <row r="63" spans="1:131" ht="26.25" customHeight="1" x14ac:dyDescent="0.15">
      <c r="A63" s="58" t="s">
        <v>246</v>
      </c>
      <c r="B63" s="939" t="s">
        <v>373</v>
      </c>
      <c r="C63" s="940"/>
      <c r="D63" s="940"/>
      <c r="E63" s="940"/>
      <c r="F63" s="940"/>
      <c r="G63" s="940"/>
      <c r="H63" s="940"/>
      <c r="I63" s="940"/>
      <c r="J63" s="940"/>
      <c r="K63" s="940"/>
      <c r="L63" s="940"/>
      <c r="M63" s="940"/>
      <c r="N63" s="940"/>
      <c r="O63" s="940"/>
      <c r="P63" s="941"/>
      <c r="Q63" s="949"/>
      <c r="R63" s="950"/>
      <c r="S63" s="950"/>
      <c r="T63" s="950"/>
      <c r="U63" s="950"/>
      <c r="V63" s="950"/>
      <c r="W63" s="950"/>
      <c r="X63" s="950"/>
      <c r="Y63" s="950"/>
      <c r="Z63" s="950"/>
      <c r="AA63" s="950"/>
      <c r="AB63" s="950"/>
      <c r="AC63" s="950"/>
      <c r="AD63" s="950"/>
      <c r="AE63" s="981"/>
      <c r="AF63" s="982">
        <v>606</v>
      </c>
      <c r="AG63" s="951"/>
      <c r="AH63" s="951"/>
      <c r="AI63" s="951"/>
      <c r="AJ63" s="983"/>
      <c r="AK63" s="984"/>
      <c r="AL63" s="950"/>
      <c r="AM63" s="950"/>
      <c r="AN63" s="950"/>
      <c r="AO63" s="950"/>
      <c r="AP63" s="951">
        <f>SUM(AP28:AT62)</f>
        <v>2153</v>
      </c>
      <c r="AQ63" s="951"/>
      <c r="AR63" s="951"/>
      <c r="AS63" s="951"/>
      <c r="AT63" s="951"/>
      <c r="AU63" s="951">
        <f>SUM(AU28:AY62)</f>
        <v>563</v>
      </c>
      <c r="AV63" s="951"/>
      <c r="AW63" s="951"/>
      <c r="AX63" s="951"/>
      <c r="AY63" s="951"/>
      <c r="AZ63" s="985"/>
      <c r="BA63" s="985"/>
      <c r="BB63" s="985"/>
      <c r="BC63" s="985"/>
      <c r="BD63" s="985"/>
      <c r="BE63" s="952"/>
      <c r="BF63" s="952"/>
      <c r="BG63" s="952"/>
      <c r="BH63" s="952"/>
      <c r="BI63" s="953"/>
      <c r="BJ63" s="986" t="s">
        <v>200</v>
      </c>
      <c r="BK63" s="946"/>
      <c r="BL63" s="946"/>
      <c r="BM63" s="946"/>
      <c r="BN63" s="987"/>
      <c r="BO63" s="60"/>
      <c r="BP63" s="60"/>
      <c r="BQ63" s="57">
        <v>57</v>
      </c>
      <c r="BR63" s="77"/>
      <c r="BS63" s="961"/>
      <c r="BT63" s="962"/>
      <c r="BU63" s="962"/>
      <c r="BV63" s="962"/>
      <c r="BW63" s="962"/>
      <c r="BX63" s="962"/>
      <c r="BY63" s="962"/>
      <c r="BZ63" s="962"/>
      <c r="CA63" s="962"/>
      <c r="CB63" s="962"/>
      <c r="CC63" s="962"/>
      <c r="CD63" s="962"/>
      <c r="CE63" s="962"/>
      <c r="CF63" s="962"/>
      <c r="CG63" s="963"/>
      <c r="CH63" s="968"/>
      <c r="CI63" s="969"/>
      <c r="CJ63" s="969"/>
      <c r="CK63" s="969"/>
      <c r="CL63" s="979"/>
      <c r="CM63" s="968"/>
      <c r="CN63" s="969"/>
      <c r="CO63" s="969"/>
      <c r="CP63" s="969"/>
      <c r="CQ63" s="979"/>
      <c r="CR63" s="968"/>
      <c r="CS63" s="969"/>
      <c r="CT63" s="969"/>
      <c r="CU63" s="969"/>
      <c r="CV63" s="979"/>
      <c r="CW63" s="968"/>
      <c r="CX63" s="969"/>
      <c r="CY63" s="969"/>
      <c r="CZ63" s="969"/>
      <c r="DA63" s="979"/>
      <c r="DB63" s="968"/>
      <c r="DC63" s="969"/>
      <c r="DD63" s="969"/>
      <c r="DE63" s="969"/>
      <c r="DF63" s="979"/>
      <c r="DG63" s="968"/>
      <c r="DH63" s="969"/>
      <c r="DI63" s="969"/>
      <c r="DJ63" s="969"/>
      <c r="DK63" s="979"/>
      <c r="DL63" s="968"/>
      <c r="DM63" s="969"/>
      <c r="DN63" s="969"/>
      <c r="DO63" s="969"/>
      <c r="DP63" s="979"/>
      <c r="DQ63" s="968"/>
      <c r="DR63" s="969"/>
      <c r="DS63" s="969"/>
      <c r="DT63" s="969"/>
      <c r="DU63" s="979"/>
      <c r="DV63" s="961"/>
      <c r="DW63" s="962"/>
      <c r="DX63" s="962"/>
      <c r="DY63" s="962"/>
      <c r="DZ63" s="980"/>
      <c r="EA63" s="53"/>
    </row>
    <row r="64" spans="1:131" ht="26.2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961"/>
      <c r="BT64" s="962"/>
      <c r="BU64" s="962"/>
      <c r="BV64" s="962"/>
      <c r="BW64" s="962"/>
      <c r="BX64" s="962"/>
      <c r="BY64" s="962"/>
      <c r="BZ64" s="962"/>
      <c r="CA64" s="962"/>
      <c r="CB64" s="962"/>
      <c r="CC64" s="962"/>
      <c r="CD64" s="962"/>
      <c r="CE64" s="962"/>
      <c r="CF64" s="962"/>
      <c r="CG64" s="963"/>
      <c r="CH64" s="968"/>
      <c r="CI64" s="969"/>
      <c r="CJ64" s="969"/>
      <c r="CK64" s="969"/>
      <c r="CL64" s="979"/>
      <c r="CM64" s="968"/>
      <c r="CN64" s="969"/>
      <c r="CO64" s="969"/>
      <c r="CP64" s="969"/>
      <c r="CQ64" s="979"/>
      <c r="CR64" s="968"/>
      <c r="CS64" s="969"/>
      <c r="CT64" s="969"/>
      <c r="CU64" s="969"/>
      <c r="CV64" s="979"/>
      <c r="CW64" s="968"/>
      <c r="CX64" s="969"/>
      <c r="CY64" s="969"/>
      <c r="CZ64" s="969"/>
      <c r="DA64" s="979"/>
      <c r="DB64" s="968"/>
      <c r="DC64" s="969"/>
      <c r="DD64" s="969"/>
      <c r="DE64" s="969"/>
      <c r="DF64" s="979"/>
      <c r="DG64" s="968"/>
      <c r="DH64" s="969"/>
      <c r="DI64" s="969"/>
      <c r="DJ64" s="969"/>
      <c r="DK64" s="979"/>
      <c r="DL64" s="968"/>
      <c r="DM64" s="969"/>
      <c r="DN64" s="969"/>
      <c r="DO64" s="969"/>
      <c r="DP64" s="979"/>
      <c r="DQ64" s="968"/>
      <c r="DR64" s="969"/>
      <c r="DS64" s="969"/>
      <c r="DT64" s="969"/>
      <c r="DU64" s="979"/>
      <c r="DV64" s="961"/>
      <c r="DW64" s="962"/>
      <c r="DX64" s="962"/>
      <c r="DY64" s="962"/>
      <c r="DZ64" s="980"/>
      <c r="EA64" s="53"/>
    </row>
    <row r="65" spans="1:131" ht="26.25" customHeight="1" x14ac:dyDescent="0.15">
      <c r="A65" s="61" t="s">
        <v>450</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961"/>
      <c r="BT65" s="962"/>
      <c r="BU65" s="962"/>
      <c r="BV65" s="962"/>
      <c r="BW65" s="962"/>
      <c r="BX65" s="962"/>
      <c r="BY65" s="962"/>
      <c r="BZ65" s="962"/>
      <c r="CA65" s="962"/>
      <c r="CB65" s="962"/>
      <c r="CC65" s="962"/>
      <c r="CD65" s="962"/>
      <c r="CE65" s="962"/>
      <c r="CF65" s="962"/>
      <c r="CG65" s="963"/>
      <c r="CH65" s="968"/>
      <c r="CI65" s="969"/>
      <c r="CJ65" s="969"/>
      <c r="CK65" s="969"/>
      <c r="CL65" s="979"/>
      <c r="CM65" s="968"/>
      <c r="CN65" s="969"/>
      <c r="CO65" s="969"/>
      <c r="CP65" s="969"/>
      <c r="CQ65" s="979"/>
      <c r="CR65" s="968"/>
      <c r="CS65" s="969"/>
      <c r="CT65" s="969"/>
      <c r="CU65" s="969"/>
      <c r="CV65" s="979"/>
      <c r="CW65" s="968"/>
      <c r="CX65" s="969"/>
      <c r="CY65" s="969"/>
      <c r="CZ65" s="969"/>
      <c r="DA65" s="979"/>
      <c r="DB65" s="968"/>
      <c r="DC65" s="969"/>
      <c r="DD65" s="969"/>
      <c r="DE65" s="969"/>
      <c r="DF65" s="979"/>
      <c r="DG65" s="968"/>
      <c r="DH65" s="969"/>
      <c r="DI65" s="969"/>
      <c r="DJ65" s="969"/>
      <c r="DK65" s="979"/>
      <c r="DL65" s="968"/>
      <c r="DM65" s="969"/>
      <c r="DN65" s="969"/>
      <c r="DO65" s="969"/>
      <c r="DP65" s="979"/>
      <c r="DQ65" s="968"/>
      <c r="DR65" s="969"/>
      <c r="DS65" s="969"/>
      <c r="DT65" s="969"/>
      <c r="DU65" s="979"/>
      <c r="DV65" s="961"/>
      <c r="DW65" s="962"/>
      <c r="DX65" s="962"/>
      <c r="DY65" s="962"/>
      <c r="DZ65" s="980"/>
      <c r="EA65" s="53"/>
    </row>
    <row r="66" spans="1:131" ht="26.25" customHeight="1" x14ac:dyDescent="0.15">
      <c r="A66" s="707" t="s">
        <v>445</v>
      </c>
      <c r="B66" s="708"/>
      <c r="C66" s="708"/>
      <c r="D66" s="708"/>
      <c r="E66" s="708"/>
      <c r="F66" s="708"/>
      <c r="G66" s="708"/>
      <c r="H66" s="708"/>
      <c r="I66" s="708"/>
      <c r="J66" s="708"/>
      <c r="K66" s="708"/>
      <c r="L66" s="708"/>
      <c r="M66" s="708"/>
      <c r="N66" s="708"/>
      <c r="O66" s="708"/>
      <c r="P66" s="709"/>
      <c r="Q66" s="699" t="s">
        <v>453</v>
      </c>
      <c r="R66" s="700"/>
      <c r="S66" s="700"/>
      <c r="T66" s="700"/>
      <c r="U66" s="701"/>
      <c r="V66" s="699" t="s">
        <v>454</v>
      </c>
      <c r="W66" s="700"/>
      <c r="X66" s="700"/>
      <c r="Y66" s="700"/>
      <c r="Z66" s="701"/>
      <c r="AA66" s="699" t="s">
        <v>455</v>
      </c>
      <c r="AB66" s="700"/>
      <c r="AC66" s="700"/>
      <c r="AD66" s="700"/>
      <c r="AE66" s="701"/>
      <c r="AF66" s="719" t="s">
        <v>242</v>
      </c>
      <c r="AG66" s="714"/>
      <c r="AH66" s="714"/>
      <c r="AI66" s="714"/>
      <c r="AJ66" s="720"/>
      <c r="AK66" s="699" t="s">
        <v>384</v>
      </c>
      <c r="AL66" s="708"/>
      <c r="AM66" s="708"/>
      <c r="AN66" s="708"/>
      <c r="AO66" s="709"/>
      <c r="AP66" s="699" t="s">
        <v>356</v>
      </c>
      <c r="AQ66" s="700"/>
      <c r="AR66" s="700"/>
      <c r="AS66" s="700"/>
      <c r="AT66" s="701"/>
      <c r="AU66" s="699" t="s">
        <v>462</v>
      </c>
      <c r="AV66" s="700"/>
      <c r="AW66" s="700"/>
      <c r="AX66" s="700"/>
      <c r="AY66" s="701"/>
      <c r="AZ66" s="699" t="s">
        <v>439</v>
      </c>
      <c r="BA66" s="700"/>
      <c r="BB66" s="700"/>
      <c r="BC66" s="700"/>
      <c r="BD66" s="705"/>
      <c r="BE66" s="60"/>
      <c r="BF66" s="60"/>
      <c r="BG66" s="60"/>
      <c r="BH66" s="60"/>
      <c r="BI66" s="60"/>
      <c r="BJ66" s="60"/>
      <c r="BK66" s="60"/>
      <c r="BL66" s="60"/>
      <c r="BM66" s="60"/>
      <c r="BN66" s="60"/>
      <c r="BO66" s="60"/>
      <c r="BP66" s="60"/>
      <c r="BQ66" s="57">
        <v>60</v>
      </c>
      <c r="BR66" s="78"/>
      <c r="BS66" s="932"/>
      <c r="BT66" s="933"/>
      <c r="BU66" s="933"/>
      <c r="BV66" s="933"/>
      <c r="BW66" s="933"/>
      <c r="BX66" s="933"/>
      <c r="BY66" s="933"/>
      <c r="BZ66" s="933"/>
      <c r="CA66" s="933"/>
      <c r="CB66" s="933"/>
      <c r="CC66" s="933"/>
      <c r="CD66" s="933"/>
      <c r="CE66" s="933"/>
      <c r="CF66" s="933"/>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8"/>
      <c r="EA66" s="53"/>
    </row>
    <row r="67" spans="1:131" ht="26.25" customHeight="1" x14ac:dyDescent="0.15">
      <c r="A67" s="710"/>
      <c r="B67" s="711"/>
      <c r="C67" s="711"/>
      <c r="D67" s="711"/>
      <c r="E67" s="711"/>
      <c r="F67" s="711"/>
      <c r="G67" s="711"/>
      <c r="H67" s="711"/>
      <c r="I67" s="711"/>
      <c r="J67" s="711"/>
      <c r="K67" s="711"/>
      <c r="L67" s="711"/>
      <c r="M67" s="711"/>
      <c r="N67" s="711"/>
      <c r="O67" s="711"/>
      <c r="P67" s="712"/>
      <c r="Q67" s="702"/>
      <c r="R67" s="703"/>
      <c r="S67" s="703"/>
      <c r="T67" s="703"/>
      <c r="U67" s="704"/>
      <c r="V67" s="702"/>
      <c r="W67" s="703"/>
      <c r="X67" s="703"/>
      <c r="Y67" s="703"/>
      <c r="Z67" s="704"/>
      <c r="AA67" s="702"/>
      <c r="AB67" s="703"/>
      <c r="AC67" s="703"/>
      <c r="AD67" s="703"/>
      <c r="AE67" s="704"/>
      <c r="AF67" s="721"/>
      <c r="AG67" s="717"/>
      <c r="AH67" s="717"/>
      <c r="AI67" s="717"/>
      <c r="AJ67" s="722"/>
      <c r="AK67" s="723"/>
      <c r="AL67" s="711"/>
      <c r="AM67" s="711"/>
      <c r="AN67" s="711"/>
      <c r="AO67" s="712"/>
      <c r="AP67" s="702"/>
      <c r="AQ67" s="703"/>
      <c r="AR67" s="703"/>
      <c r="AS67" s="703"/>
      <c r="AT67" s="704"/>
      <c r="AU67" s="702"/>
      <c r="AV67" s="703"/>
      <c r="AW67" s="703"/>
      <c r="AX67" s="703"/>
      <c r="AY67" s="704"/>
      <c r="AZ67" s="702"/>
      <c r="BA67" s="703"/>
      <c r="BB67" s="703"/>
      <c r="BC67" s="703"/>
      <c r="BD67" s="706"/>
      <c r="BE67" s="60"/>
      <c r="BF67" s="60"/>
      <c r="BG67" s="60"/>
      <c r="BH67" s="60"/>
      <c r="BI67" s="60"/>
      <c r="BJ67" s="60"/>
      <c r="BK67" s="60"/>
      <c r="BL67" s="60"/>
      <c r="BM67" s="60"/>
      <c r="BN67" s="60"/>
      <c r="BO67" s="60"/>
      <c r="BP67" s="60"/>
      <c r="BQ67" s="57">
        <v>61</v>
      </c>
      <c r="BR67" s="78"/>
      <c r="BS67" s="932"/>
      <c r="BT67" s="933"/>
      <c r="BU67" s="933"/>
      <c r="BV67" s="933"/>
      <c r="BW67" s="933"/>
      <c r="BX67" s="933"/>
      <c r="BY67" s="933"/>
      <c r="BZ67" s="933"/>
      <c r="CA67" s="933"/>
      <c r="CB67" s="933"/>
      <c r="CC67" s="933"/>
      <c r="CD67" s="933"/>
      <c r="CE67" s="933"/>
      <c r="CF67" s="933"/>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8"/>
      <c r="EA67" s="53"/>
    </row>
    <row r="68" spans="1:131" ht="26.25" customHeight="1" x14ac:dyDescent="0.15">
      <c r="A68" s="56">
        <v>1</v>
      </c>
      <c r="B68" s="972" t="s">
        <v>540</v>
      </c>
      <c r="C68" s="973"/>
      <c r="D68" s="973"/>
      <c r="E68" s="973"/>
      <c r="F68" s="973"/>
      <c r="G68" s="973"/>
      <c r="H68" s="973"/>
      <c r="I68" s="973"/>
      <c r="J68" s="973"/>
      <c r="K68" s="973"/>
      <c r="L68" s="973"/>
      <c r="M68" s="973"/>
      <c r="N68" s="973"/>
      <c r="O68" s="973"/>
      <c r="P68" s="974"/>
      <c r="Q68" s="975">
        <v>1071</v>
      </c>
      <c r="R68" s="976"/>
      <c r="S68" s="976"/>
      <c r="T68" s="976"/>
      <c r="U68" s="976"/>
      <c r="V68" s="976">
        <v>1071</v>
      </c>
      <c r="W68" s="976"/>
      <c r="X68" s="976"/>
      <c r="Y68" s="976"/>
      <c r="Z68" s="976"/>
      <c r="AA68" s="976" t="s">
        <v>200</v>
      </c>
      <c r="AB68" s="976"/>
      <c r="AC68" s="976"/>
      <c r="AD68" s="976"/>
      <c r="AE68" s="976"/>
      <c r="AF68" s="976" t="s">
        <v>200</v>
      </c>
      <c r="AG68" s="976"/>
      <c r="AH68" s="976"/>
      <c r="AI68" s="976"/>
      <c r="AJ68" s="976"/>
      <c r="AK68" s="976" t="s">
        <v>200</v>
      </c>
      <c r="AL68" s="976"/>
      <c r="AM68" s="976"/>
      <c r="AN68" s="976"/>
      <c r="AO68" s="976"/>
      <c r="AP68" s="976">
        <v>178</v>
      </c>
      <c r="AQ68" s="976"/>
      <c r="AR68" s="976"/>
      <c r="AS68" s="976"/>
      <c r="AT68" s="976"/>
      <c r="AU68" s="976">
        <v>19</v>
      </c>
      <c r="AV68" s="976"/>
      <c r="AW68" s="976"/>
      <c r="AX68" s="976"/>
      <c r="AY68" s="976"/>
      <c r="AZ68" s="977"/>
      <c r="BA68" s="977"/>
      <c r="BB68" s="977"/>
      <c r="BC68" s="977"/>
      <c r="BD68" s="978"/>
      <c r="BE68" s="60"/>
      <c r="BF68" s="60"/>
      <c r="BG68" s="60"/>
      <c r="BH68" s="60"/>
      <c r="BI68" s="60"/>
      <c r="BJ68" s="60"/>
      <c r="BK68" s="60"/>
      <c r="BL68" s="60"/>
      <c r="BM68" s="60"/>
      <c r="BN68" s="60"/>
      <c r="BO68" s="60"/>
      <c r="BP68" s="60"/>
      <c r="BQ68" s="57">
        <v>62</v>
      </c>
      <c r="BR68" s="78"/>
      <c r="BS68" s="932"/>
      <c r="BT68" s="933"/>
      <c r="BU68" s="933"/>
      <c r="BV68" s="933"/>
      <c r="BW68" s="933"/>
      <c r="BX68" s="933"/>
      <c r="BY68" s="933"/>
      <c r="BZ68" s="933"/>
      <c r="CA68" s="933"/>
      <c r="CB68" s="933"/>
      <c r="CC68" s="933"/>
      <c r="CD68" s="933"/>
      <c r="CE68" s="933"/>
      <c r="CF68" s="933"/>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8"/>
      <c r="EA68" s="53"/>
    </row>
    <row r="69" spans="1:131" ht="26.25" customHeight="1" x14ac:dyDescent="0.15">
      <c r="A69" s="57">
        <v>2</v>
      </c>
      <c r="B69" s="961" t="s">
        <v>541</v>
      </c>
      <c r="C69" s="962"/>
      <c r="D69" s="962"/>
      <c r="E69" s="962"/>
      <c r="F69" s="962"/>
      <c r="G69" s="962"/>
      <c r="H69" s="962"/>
      <c r="I69" s="962"/>
      <c r="J69" s="962"/>
      <c r="K69" s="962"/>
      <c r="L69" s="962"/>
      <c r="M69" s="962"/>
      <c r="N69" s="962"/>
      <c r="O69" s="962"/>
      <c r="P69" s="963"/>
      <c r="Q69" s="964">
        <v>12</v>
      </c>
      <c r="R69" s="965"/>
      <c r="S69" s="965"/>
      <c r="T69" s="965"/>
      <c r="U69" s="965"/>
      <c r="V69" s="965">
        <v>4</v>
      </c>
      <c r="W69" s="965"/>
      <c r="X69" s="965"/>
      <c r="Y69" s="965"/>
      <c r="Z69" s="965"/>
      <c r="AA69" s="965">
        <f>Q69-V69</f>
        <v>8</v>
      </c>
      <c r="AB69" s="965"/>
      <c r="AC69" s="965"/>
      <c r="AD69" s="965"/>
      <c r="AE69" s="965"/>
      <c r="AF69" s="965">
        <v>8</v>
      </c>
      <c r="AG69" s="965"/>
      <c r="AH69" s="965"/>
      <c r="AI69" s="965"/>
      <c r="AJ69" s="965"/>
      <c r="AK69" s="965" t="s">
        <v>200</v>
      </c>
      <c r="AL69" s="965"/>
      <c r="AM69" s="965"/>
      <c r="AN69" s="965"/>
      <c r="AO69" s="965"/>
      <c r="AP69" s="965" t="s">
        <v>200</v>
      </c>
      <c r="AQ69" s="965"/>
      <c r="AR69" s="965"/>
      <c r="AS69" s="965"/>
      <c r="AT69" s="965"/>
      <c r="AU69" s="965" t="s">
        <v>200</v>
      </c>
      <c r="AV69" s="965"/>
      <c r="AW69" s="965"/>
      <c r="AX69" s="965"/>
      <c r="AY69" s="965"/>
      <c r="AZ69" s="966"/>
      <c r="BA69" s="966"/>
      <c r="BB69" s="966"/>
      <c r="BC69" s="966"/>
      <c r="BD69" s="967"/>
      <c r="BE69" s="60"/>
      <c r="BF69" s="60"/>
      <c r="BG69" s="60"/>
      <c r="BH69" s="60"/>
      <c r="BI69" s="60"/>
      <c r="BJ69" s="60"/>
      <c r="BK69" s="60"/>
      <c r="BL69" s="60"/>
      <c r="BM69" s="60"/>
      <c r="BN69" s="60"/>
      <c r="BO69" s="60"/>
      <c r="BP69" s="60"/>
      <c r="BQ69" s="57">
        <v>63</v>
      </c>
      <c r="BR69" s="78"/>
      <c r="BS69" s="932"/>
      <c r="BT69" s="933"/>
      <c r="BU69" s="933"/>
      <c r="BV69" s="933"/>
      <c r="BW69" s="933"/>
      <c r="BX69" s="933"/>
      <c r="BY69" s="933"/>
      <c r="BZ69" s="933"/>
      <c r="CA69" s="933"/>
      <c r="CB69" s="933"/>
      <c r="CC69" s="933"/>
      <c r="CD69" s="933"/>
      <c r="CE69" s="933"/>
      <c r="CF69" s="933"/>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8"/>
      <c r="EA69" s="53"/>
    </row>
    <row r="70" spans="1:131" ht="26.25" customHeight="1" x14ac:dyDescent="0.15">
      <c r="A70" s="57">
        <v>3</v>
      </c>
      <c r="B70" s="961" t="s">
        <v>498</v>
      </c>
      <c r="C70" s="962"/>
      <c r="D70" s="962"/>
      <c r="E70" s="962"/>
      <c r="F70" s="962"/>
      <c r="G70" s="962"/>
      <c r="H70" s="962"/>
      <c r="I70" s="962"/>
      <c r="J70" s="962"/>
      <c r="K70" s="962"/>
      <c r="L70" s="962"/>
      <c r="M70" s="962"/>
      <c r="N70" s="962"/>
      <c r="O70" s="962"/>
      <c r="P70" s="963"/>
      <c r="Q70" s="964">
        <v>50</v>
      </c>
      <c r="R70" s="965"/>
      <c r="S70" s="965"/>
      <c r="T70" s="965"/>
      <c r="U70" s="965"/>
      <c r="V70" s="965">
        <v>50</v>
      </c>
      <c r="W70" s="965"/>
      <c r="X70" s="965"/>
      <c r="Y70" s="965"/>
      <c r="Z70" s="965"/>
      <c r="AA70" s="965" t="s">
        <v>200</v>
      </c>
      <c r="AB70" s="965"/>
      <c r="AC70" s="965"/>
      <c r="AD70" s="965"/>
      <c r="AE70" s="965"/>
      <c r="AF70" s="965" t="s">
        <v>200</v>
      </c>
      <c r="AG70" s="965"/>
      <c r="AH70" s="965"/>
      <c r="AI70" s="965"/>
      <c r="AJ70" s="965"/>
      <c r="AK70" s="965" t="s">
        <v>200</v>
      </c>
      <c r="AL70" s="965"/>
      <c r="AM70" s="965"/>
      <c r="AN70" s="965"/>
      <c r="AO70" s="965"/>
      <c r="AP70" s="965" t="s">
        <v>200</v>
      </c>
      <c r="AQ70" s="965"/>
      <c r="AR70" s="965"/>
      <c r="AS70" s="965"/>
      <c r="AT70" s="965"/>
      <c r="AU70" s="965" t="s">
        <v>200</v>
      </c>
      <c r="AV70" s="965"/>
      <c r="AW70" s="965"/>
      <c r="AX70" s="965"/>
      <c r="AY70" s="965"/>
      <c r="AZ70" s="966"/>
      <c r="BA70" s="966"/>
      <c r="BB70" s="966"/>
      <c r="BC70" s="966"/>
      <c r="BD70" s="967"/>
      <c r="BE70" s="60"/>
      <c r="BF70" s="60"/>
      <c r="BG70" s="60"/>
      <c r="BH70" s="60"/>
      <c r="BI70" s="60"/>
      <c r="BJ70" s="60"/>
      <c r="BK70" s="60"/>
      <c r="BL70" s="60"/>
      <c r="BM70" s="60"/>
      <c r="BN70" s="60"/>
      <c r="BO70" s="60"/>
      <c r="BP70" s="60"/>
      <c r="BQ70" s="57">
        <v>64</v>
      </c>
      <c r="BR70" s="78"/>
      <c r="BS70" s="932"/>
      <c r="BT70" s="933"/>
      <c r="BU70" s="933"/>
      <c r="BV70" s="933"/>
      <c r="BW70" s="933"/>
      <c r="BX70" s="933"/>
      <c r="BY70" s="933"/>
      <c r="BZ70" s="933"/>
      <c r="CA70" s="933"/>
      <c r="CB70" s="933"/>
      <c r="CC70" s="933"/>
      <c r="CD70" s="933"/>
      <c r="CE70" s="933"/>
      <c r="CF70" s="933"/>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8"/>
      <c r="EA70" s="53"/>
    </row>
    <row r="71" spans="1:131" ht="26.25" customHeight="1" x14ac:dyDescent="0.15">
      <c r="A71" s="57">
        <v>4</v>
      </c>
      <c r="B71" s="961" t="s">
        <v>367</v>
      </c>
      <c r="C71" s="962"/>
      <c r="D71" s="962"/>
      <c r="E71" s="962"/>
      <c r="F71" s="962"/>
      <c r="G71" s="962"/>
      <c r="H71" s="962"/>
      <c r="I71" s="962"/>
      <c r="J71" s="962"/>
      <c r="K71" s="962"/>
      <c r="L71" s="962"/>
      <c r="M71" s="962"/>
      <c r="N71" s="962"/>
      <c r="O71" s="962"/>
      <c r="P71" s="963"/>
      <c r="Q71" s="964">
        <v>131</v>
      </c>
      <c r="R71" s="965"/>
      <c r="S71" s="965"/>
      <c r="T71" s="965"/>
      <c r="U71" s="965"/>
      <c r="V71" s="965">
        <v>122</v>
      </c>
      <c r="W71" s="965"/>
      <c r="X71" s="965"/>
      <c r="Y71" s="965"/>
      <c r="Z71" s="965"/>
      <c r="AA71" s="965">
        <f>Q71-V71</f>
        <v>9</v>
      </c>
      <c r="AB71" s="965"/>
      <c r="AC71" s="965"/>
      <c r="AD71" s="965"/>
      <c r="AE71" s="965"/>
      <c r="AF71" s="965">
        <v>9</v>
      </c>
      <c r="AG71" s="965"/>
      <c r="AH71" s="965"/>
      <c r="AI71" s="965"/>
      <c r="AJ71" s="965"/>
      <c r="AK71" s="965" t="s">
        <v>200</v>
      </c>
      <c r="AL71" s="965"/>
      <c r="AM71" s="965"/>
      <c r="AN71" s="965"/>
      <c r="AO71" s="965"/>
      <c r="AP71" s="965" t="s">
        <v>200</v>
      </c>
      <c r="AQ71" s="965"/>
      <c r="AR71" s="965"/>
      <c r="AS71" s="965"/>
      <c r="AT71" s="965"/>
      <c r="AU71" s="965" t="s">
        <v>200</v>
      </c>
      <c r="AV71" s="965"/>
      <c r="AW71" s="965"/>
      <c r="AX71" s="965"/>
      <c r="AY71" s="965"/>
      <c r="AZ71" s="966"/>
      <c r="BA71" s="966"/>
      <c r="BB71" s="966"/>
      <c r="BC71" s="966"/>
      <c r="BD71" s="967"/>
      <c r="BE71" s="60"/>
      <c r="BF71" s="60"/>
      <c r="BG71" s="60"/>
      <c r="BH71" s="60"/>
      <c r="BI71" s="60"/>
      <c r="BJ71" s="60"/>
      <c r="BK71" s="60"/>
      <c r="BL71" s="60"/>
      <c r="BM71" s="60"/>
      <c r="BN71" s="60"/>
      <c r="BO71" s="60"/>
      <c r="BP71" s="60"/>
      <c r="BQ71" s="57">
        <v>65</v>
      </c>
      <c r="BR71" s="78"/>
      <c r="BS71" s="932"/>
      <c r="BT71" s="933"/>
      <c r="BU71" s="933"/>
      <c r="BV71" s="933"/>
      <c r="BW71" s="933"/>
      <c r="BX71" s="933"/>
      <c r="BY71" s="933"/>
      <c r="BZ71" s="933"/>
      <c r="CA71" s="933"/>
      <c r="CB71" s="933"/>
      <c r="CC71" s="933"/>
      <c r="CD71" s="933"/>
      <c r="CE71" s="933"/>
      <c r="CF71" s="933"/>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8"/>
      <c r="EA71" s="53"/>
    </row>
    <row r="72" spans="1:131" ht="26.25" customHeight="1" x14ac:dyDescent="0.15">
      <c r="A72" s="57">
        <v>5</v>
      </c>
      <c r="B72" s="961" t="s">
        <v>542</v>
      </c>
      <c r="C72" s="962"/>
      <c r="D72" s="962"/>
      <c r="E72" s="962"/>
      <c r="F72" s="962"/>
      <c r="G72" s="962"/>
      <c r="H72" s="962"/>
      <c r="I72" s="962"/>
      <c r="J72" s="962"/>
      <c r="K72" s="962"/>
      <c r="L72" s="962"/>
      <c r="M72" s="962"/>
      <c r="N72" s="962"/>
      <c r="O72" s="962"/>
      <c r="P72" s="963"/>
      <c r="Q72" s="964">
        <v>5084</v>
      </c>
      <c r="R72" s="965"/>
      <c r="S72" s="965"/>
      <c r="T72" s="965"/>
      <c r="U72" s="965"/>
      <c r="V72" s="965">
        <v>4696</v>
      </c>
      <c r="W72" s="965"/>
      <c r="X72" s="965"/>
      <c r="Y72" s="965"/>
      <c r="Z72" s="965"/>
      <c r="AA72" s="965">
        <f>Q72-V72</f>
        <v>388</v>
      </c>
      <c r="AB72" s="965"/>
      <c r="AC72" s="965"/>
      <c r="AD72" s="965"/>
      <c r="AE72" s="965"/>
      <c r="AF72" s="965">
        <v>388</v>
      </c>
      <c r="AG72" s="965"/>
      <c r="AH72" s="965"/>
      <c r="AI72" s="965"/>
      <c r="AJ72" s="965"/>
      <c r="AK72" s="965" t="s">
        <v>200</v>
      </c>
      <c r="AL72" s="965"/>
      <c r="AM72" s="965"/>
      <c r="AN72" s="965"/>
      <c r="AO72" s="965"/>
      <c r="AP72" s="965" t="s">
        <v>200</v>
      </c>
      <c r="AQ72" s="965"/>
      <c r="AR72" s="965"/>
      <c r="AS72" s="965"/>
      <c r="AT72" s="965"/>
      <c r="AU72" s="965" t="s">
        <v>200</v>
      </c>
      <c r="AV72" s="965"/>
      <c r="AW72" s="965"/>
      <c r="AX72" s="965"/>
      <c r="AY72" s="965"/>
      <c r="AZ72" s="966"/>
      <c r="BA72" s="966"/>
      <c r="BB72" s="966"/>
      <c r="BC72" s="966"/>
      <c r="BD72" s="967"/>
      <c r="BE72" s="60"/>
      <c r="BF72" s="60"/>
      <c r="BG72" s="60"/>
      <c r="BH72" s="60"/>
      <c r="BI72" s="60"/>
      <c r="BJ72" s="60"/>
      <c r="BK72" s="60"/>
      <c r="BL72" s="60"/>
      <c r="BM72" s="60"/>
      <c r="BN72" s="60"/>
      <c r="BO72" s="60"/>
      <c r="BP72" s="60"/>
      <c r="BQ72" s="57">
        <v>66</v>
      </c>
      <c r="BR72" s="78"/>
      <c r="BS72" s="932"/>
      <c r="BT72" s="933"/>
      <c r="BU72" s="933"/>
      <c r="BV72" s="933"/>
      <c r="BW72" s="933"/>
      <c r="BX72" s="933"/>
      <c r="BY72" s="933"/>
      <c r="BZ72" s="933"/>
      <c r="CA72" s="933"/>
      <c r="CB72" s="933"/>
      <c r="CC72" s="933"/>
      <c r="CD72" s="933"/>
      <c r="CE72" s="933"/>
      <c r="CF72" s="933"/>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8"/>
      <c r="EA72" s="53"/>
    </row>
    <row r="73" spans="1:131" ht="26.25" customHeight="1" x14ac:dyDescent="0.15">
      <c r="A73" s="57">
        <v>6</v>
      </c>
      <c r="B73" s="961" t="s">
        <v>543</v>
      </c>
      <c r="C73" s="962"/>
      <c r="D73" s="962"/>
      <c r="E73" s="962"/>
      <c r="F73" s="962"/>
      <c r="G73" s="962"/>
      <c r="H73" s="962"/>
      <c r="I73" s="962"/>
      <c r="J73" s="962"/>
      <c r="K73" s="962"/>
      <c r="L73" s="962"/>
      <c r="M73" s="962"/>
      <c r="N73" s="962"/>
      <c r="O73" s="962"/>
      <c r="P73" s="963"/>
      <c r="Q73" s="964">
        <v>7</v>
      </c>
      <c r="R73" s="965"/>
      <c r="S73" s="965"/>
      <c r="T73" s="965"/>
      <c r="U73" s="965"/>
      <c r="V73" s="965">
        <v>7</v>
      </c>
      <c r="W73" s="965"/>
      <c r="X73" s="965"/>
      <c r="Y73" s="965"/>
      <c r="Z73" s="965"/>
      <c r="AA73" s="965" t="s">
        <v>200</v>
      </c>
      <c r="AB73" s="965"/>
      <c r="AC73" s="965"/>
      <c r="AD73" s="965"/>
      <c r="AE73" s="965"/>
      <c r="AF73" s="965" t="s">
        <v>200</v>
      </c>
      <c r="AG73" s="965"/>
      <c r="AH73" s="965"/>
      <c r="AI73" s="965"/>
      <c r="AJ73" s="965"/>
      <c r="AK73" s="965" t="s">
        <v>200</v>
      </c>
      <c r="AL73" s="965"/>
      <c r="AM73" s="965"/>
      <c r="AN73" s="965"/>
      <c r="AO73" s="965"/>
      <c r="AP73" s="965" t="s">
        <v>200</v>
      </c>
      <c r="AQ73" s="965"/>
      <c r="AR73" s="965"/>
      <c r="AS73" s="965"/>
      <c r="AT73" s="965"/>
      <c r="AU73" s="965" t="s">
        <v>200</v>
      </c>
      <c r="AV73" s="965"/>
      <c r="AW73" s="965"/>
      <c r="AX73" s="965"/>
      <c r="AY73" s="965"/>
      <c r="AZ73" s="966"/>
      <c r="BA73" s="966"/>
      <c r="BB73" s="966"/>
      <c r="BC73" s="966"/>
      <c r="BD73" s="967"/>
      <c r="BE73" s="60"/>
      <c r="BF73" s="60"/>
      <c r="BG73" s="60"/>
      <c r="BH73" s="60"/>
      <c r="BI73" s="60"/>
      <c r="BJ73" s="60"/>
      <c r="BK73" s="60"/>
      <c r="BL73" s="60"/>
      <c r="BM73" s="60"/>
      <c r="BN73" s="60"/>
      <c r="BO73" s="60"/>
      <c r="BP73" s="60"/>
      <c r="BQ73" s="57">
        <v>67</v>
      </c>
      <c r="BR73" s="78"/>
      <c r="BS73" s="932"/>
      <c r="BT73" s="933"/>
      <c r="BU73" s="933"/>
      <c r="BV73" s="933"/>
      <c r="BW73" s="933"/>
      <c r="BX73" s="933"/>
      <c r="BY73" s="933"/>
      <c r="BZ73" s="933"/>
      <c r="CA73" s="933"/>
      <c r="CB73" s="933"/>
      <c r="CC73" s="933"/>
      <c r="CD73" s="933"/>
      <c r="CE73" s="933"/>
      <c r="CF73" s="933"/>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8"/>
      <c r="EA73" s="53"/>
    </row>
    <row r="74" spans="1:131" ht="26.25" customHeight="1" x14ac:dyDescent="0.15">
      <c r="A74" s="57">
        <v>7</v>
      </c>
      <c r="B74" s="961" t="s">
        <v>544</v>
      </c>
      <c r="C74" s="962"/>
      <c r="D74" s="962"/>
      <c r="E74" s="962"/>
      <c r="F74" s="962"/>
      <c r="G74" s="962"/>
      <c r="H74" s="962"/>
      <c r="I74" s="962"/>
      <c r="J74" s="962"/>
      <c r="K74" s="962"/>
      <c r="L74" s="962"/>
      <c r="M74" s="962"/>
      <c r="N74" s="962"/>
      <c r="O74" s="962"/>
      <c r="P74" s="963"/>
      <c r="Q74" s="964">
        <v>61</v>
      </c>
      <c r="R74" s="965"/>
      <c r="S74" s="965"/>
      <c r="T74" s="965"/>
      <c r="U74" s="965"/>
      <c r="V74" s="965">
        <v>51</v>
      </c>
      <c r="W74" s="965"/>
      <c r="X74" s="965"/>
      <c r="Y74" s="965"/>
      <c r="Z74" s="965"/>
      <c r="AA74" s="965">
        <f>Q74-V74</f>
        <v>10</v>
      </c>
      <c r="AB74" s="965"/>
      <c r="AC74" s="965"/>
      <c r="AD74" s="965"/>
      <c r="AE74" s="965"/>
      <c r="AF74" s="965">
        <v>10</v>
      </c>
      <c r="AG74" s="965"/>
      <c r="AH74" s="965"/>
      <c r="AI74" s="965"/>
      <c r="AJ74" s="965"/>
      <c r="AK74" s="965" t="s">
        <v>200</v>
      </c>
      <c r="AL74" s="965"/>
      <c r="AM74" s="965"/>
      <c r="AN74" s="965"/>
      <c r="AO74" s="965"/>
      <c r="AP74" s="965" t="s">
        <v>200</v>
      </c>
      <c r="AQ74" s="965"/>
      <c r="AR74" s="965"/>
      <c r="AS74" s="965"/>
      <c r="AT74" s="965"/>
      <c r="AU74" s="965" t="s">
        <v>200</v>
      </c>
      <c r="AV74" s="965"/>
      <c r="AW74" s="965"/>
      <c r="AX74" s="965"/>
      <c r="AY74" s="965"/>
      <c r="AZ74" s="966"/>
      <c r="BA74" s="966"/>
      <c r="BB74" s="966"/>
      <c r="BC74" s="966"/>
      <c r="BD74" s="967"/>
      <c r="BE74" s="60"/>
      <c r="BF74" s="60"/>
      <c r="BG74" s="60"/>
      <c r="BH74" s="60"/>
      <c r="BI74" s="60"/>
      <c r="BJ74" s="60"/>
      <c r="BK74" s="60"/>
      <c r="BL74" s="60"/>
      <c r="BM74" s="60"/>
      <c r="BN74" s="60"/>
      <c r="BO74" s="60"/>
      <c r="BP74" s="60"/>
      <c r="BQ74" s="57">
        <v>68</v>
      </c>
      <c r="BR74" s="78"/>
      <c r="BS74" s="932"/>
      <c r="BT74" s="933"/>
      <c r="BU74" s="933"/>
      <c r="BV74" s="933"/>
      <c r="BW74" s="933"/>
      <c r="BX74" s="933"/>
      <c r="BY74" s="933"/>
      <c r="BZ74" s="933"/>
      <c r="CA74" s="933"/>
      <c r="CB74" s="933"/>
      <c r="CC74" s="933"/>
      <c r="CD74" s="933"/>
      <c r="CE74" s="933"/>
      <c r="CF74" s="933"/>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8"/>
      <c r="EA74" s="53"/>
    </row>
    <row r="75" spans="1:131" ht="26.25" customHeight="1" x14ac:dyDescent="0.15">
      <c r="A75" s="57">
        <v>8</v>
      </c>
      <c r="B75" s="961" t="s">
        <v>545</v>
      </c>
      <c r="C75" s="962"/>
      <c r="D75" s="962"/>
      <c r="E75" s="962"/>
      <c r="F75" s="962"/>
      <c r="G75" s="962"/>
      <c r="H75" s="962"/>
      <c r="I75" s="962"/>
      <c r="J75" s="962"/>
      <c r="K75" s="962"/>
      <c r="L75" s="962"/>
      <c r="M75" s="962"/>
      <c r="N75" s="962"/>
      <c r="O75" s="962"/>
      <c r="P75" s="963"/>
      <c r="Q75" s="968">
        <v>147690</v>
      </c>
      <c r="R75" s="969"/>
      <c r="S75" s="969"/>
      <c r="T75" s="969"/>
      <c r="U75" s="970"/>
      <c r="V75" s="971">
        <v>143296</v>
      </c>
      <c r="W75" s="969"/>
      <c r="X75" s="969"/>
      <c r="Y75" s="969"/>
      <c r="Z75" s="970"/>
      <c r="AA75" s="965">
        <f>Q75-V75</f>
        <v>4394</v>
      </c>
      <c r="AB75" s="965"/>
      <c r="AC75" s="965"/>
      <c r="AD75" s="965"/>
      <c r="AE75" s="965"/>
      <c r="AF75" s="971">
        <v>4394</v>
      </c>
      <c r="AG75" s="969"/>
      <c r="AH75" s="969"/>
      <c r="AI75" s="969"/>
      <c r="AJ75" s="970"/>
      <c r="AK75" s="965" t="s">
        <v>200</v>
      </c>
      <c r="AL75" s="965"/>
      <c r="AM75" s="965"/>
      <c r="AN75" s="965"/>
      <c r="AO75" s="965"/>
      <c r="AP75" s="965" t="s">
        <v>200</v>
      </c>
      <c r="AQ75" s="965"/>
      <c r="AR75" s="965"/>
      <c r="AS75" s="965"/>
      <c r="AT75" s="965"/>
      <c r="AU75" s="965" t="s">
        <v>200</v>
      </c>
      <c r="AV75" s="965"/>
      <c r="AW75" s="965"/>
      <c r="AX75" s="965"/>
      <c r="AY75" s="965"/>
      <c r="AZ75" s="966"/>
      <c r="BA75" s="966"/>
      <c r="BB75" s="966"/>
      <c r="BC75" s="966"/>
      <c r="BD75" s="967"/>
      <c r="BE75" s="60"/>
      <c r="BF75" s="60"/>
      <c r="BG75" s="60"/>
      <c r="BH75" s="60"/>
      <c r="BI75" s="60"/>
      <c r="BJ75" s="60"/>
      <c r="BK75" s="60"/>
      <c r="BL75" s="60"/>
      <c r="BM75" s="60"/>
      <c r="BN75" s="60"/>
      <c r="BO75" s="60"/>
      <c r="BP75" s="60"/>
      <c r="BQ75" s="57">
        <v>69</v>
      </c>
      <c r="BR75" s="78"/>
      <c r="BS75" s="932"/>
      <c r="BT75" s="933"/>
      <c r="BU75" s="933"/>
      <c r="BV75" s="933"/>
      <c r="BW75" s="933"/>
      <c r="BX75" s="933"/>
      <c r="BY75" s="933"/>
      <c r="BZ75" s="933"/>
      <c r="CA75" s="933"/>
      <c r="CB75" s="933"/>
      <c r="CC75" s="933"/>
      <c r="CD75" s="933"/>
      <c r="CE75" s="933"/>
      <c r="CF75" s="933"/>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8"/>
      <c r="EA75" s="53"/>
    </row>
    <row r="76" spans="1:131" ht="26.25" customHeight="1" x14ac:dyDescent="0.15">
      <c r="A76" s="57">
        <v>9</v>
      </c>
      <c r="B76" s="961"/>
      <c r="C76" s="962"/>
      <c r="D76" s="962"/>
      <c r="E76" s="962"/>
      <c r="F76" s="962"/>
      <c r="G76" s="962"/>
      <c r="H76" s="962"/>
      <c r="I76" s="962"/>
      <c r="J76" s="962"/>
      <c r="K76" s="962"/>
      <c r="L76" s="962"/>
      <c r="M76" s="962"/>
      <c r="N76" s="962"/>
      <c r="O76" s="962"/>
      <c r="P76" s="963"/>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6"/>
      <c r="BA76" s="966"/>
      <c r="BB76" s="966"/>
      <c r="BC76" s="966"/>
      <c r="BD76" s="967"/>
      <c r="BE76" s="60"/>
      <c r="BF76" s="60"/>
      <c r="BG76" s="60"/>
      <c r="BH76" s="60"/>
      <c r="BI76" s="60"/>
      <c r="BJ76" s="60"/>
      <c r="BK76" s="60"/>
      <c r="BL76" s="60"/>
      <c r="BM76" s="60"/>
      <c r="BN76" s="60"/>
      <c r="BO76" s="60"/>
      <c r="BP76" s="60"/>
      <c r="BQ76" s="57">
        <v>70</v>
      </c>
      <c r="BR76" s="78"/>
      <c r="BS76" s="932"/>
      <c r="BT76" s="933"/>
      <c r="BU76" s="933"/>
      <c r="BV76" s="933"/>
      <c r="BW76" s="933"/>
      <c r="BX76" s="933"/>
      <c r="BY76" s="933"/>
      <c r="BZ76" s="933"/>
      <c r="CA76" s="933"/>
      <c r="CB76" s="933"/>
      <c r="CC76" s="933"/>
      <c r="CD76" s="933"/>
      <c r="CE76" s="933"/>
      <c r="CF76" s="933"/>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8"/>
      <c r="EA76" s="53"/>
    </row>
    <row r="77" spans="1:131" ht="26.25" customHeight="1" x14ac:dyDescent="0.15">
      <c r="A77" s="57">
        <v>10</v>
      </c>
      <c r="B77" s="961"/>
      <c r="C77" s="962"/>
      <c r="D77" s="962"/>
      <c r="E77" s="962"/>
      <c r="F77" s="962"/>
      <c r="G77" s="962"/>
      <c r="H77" s="962"/>
      <c r="I77" s="962"/>
      <c r="J77" s="962"/>
      <c r="K77" s="962"/>
      <c r="L77" s="962"/>
      <c r="M77" s="962"/>
      <c r="N77" s="962"/>
      <c r="O77" s="962"/>
      <c r="P77" s="963"/>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6"/>
      <c r="BA77" s="966"/>
      <c r="BB77" s="966"/>
      <c r="BC77" s="966"/>
      <c r="BD77" s="967"/>
      <c r="BE77" s="60"/>
      <c r="BF77" s="60"/>
      <c r="BG77" s="60"/>
      <c r="BH77" s="60"/>
      <c r="BI77" s="60"/>
      <c r="BJ77" s="60"/>
      <c r="BK77" s="60"/>
      <c r="BL77" s="60"/>
      <c r="BM77" s="60"/>
      <c r="BN77" s="60"/>
      <c r="BO77" s="60"/>
      <c r="BP77" s="60"/>
      <c r="BQ77" s="57">
        <v>71</v>
      </c>
      <c r="BR77" s="78"/>
      <c r="BS77" s="932"/>
      <c r="BT77" s="933"/>
      <c r="BU77" s="933"/>
      <c r="BV77" s="933"/>
      <c r="BW77" s="933"/>
      <c r="BX77" s="933"/>
      <c r="BY77" s="933"/>
      <c r="BZ77" s="933"/>
      <c r="CA77" s="933"/>
      <c r="CB77" s="933"/>
      <c r="CC77" s="933"/>
      <c r="CD77" s="933"/>
      <c r="CE77" s="933"/>
      <c r="CF77" s="933"/>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8"/>
      <c r="EA77" s="53"/>
    </row>
    <row r="78" spans="1:131" ht="26.25" customHeight="1" x14ac:dyDescent="0.15">
      <c r="A78" s="57">
        <v>11</v>
      </c>
      <c r="B78" s="961"/>
      <c r="C78" s="962"/>
      <c r="D78" s="962"/>
      <c r="E78" s="962"/>
      <c r="F78" s="962"/>
      <c r="G78" s="962"/>
      <c r="H78" s="962"/>
      <c r="I78" s="962"/>
      <c r="J78" s="962"/>
      <c r="K78" s="962"/>
      <c r="L78" s="962"/>
      <c r="M78" s="962"/>
      <c r="N78" s="962"/>
      <c r="O78" s="962"/>
      <c r="P78" s="963"/>
      <c r="Q78" s="964"/>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60"/>
      <c r="BF78" s="60"/>
      <c r="BG78" s="60"/>
      <c r="BH78" s="60"/>
      <c r="BI78" s="60"/>
      <c r="BJ78" s="53"/>
      <c r="BK78" s="53"/>
      <c r="BL78" s="53"/>
      <c r="BM78" s="53"/>
      <c r="BN78" s="53"/>
      <c r="BO78" s="60"/>
      <c r="BP78" s="60"/>
      <c r="BQ78" s="57">
        <v>72</v>
      </c>
      <c r="BR78" s="78"/>
      <c r="BS78" s="932"/>
      <c r="BT78" s="933"/>
      <c r="BU78" s="933"/>
      <c r="BV78" s="933"/>
      <c r="BW78" s="933"/>
      <c r="BX78" s="933"/>
      <c r="BY78" s="933"/>
      <c r="BZ78" s="933"/>
      <c r="CA78" s="933"/>
      <c r="CB78" s="933"/>
      <c r="CC78" s="933"/>
      <c r="CD78" s="933"/>
      <c r="CE78" s="933"/>
      <c r="CF78" s="933"/>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8"/>
      <c r="EA78" s="53"/>
    </row>
    <row r="79" spans="1:131" ht="26.25" customHeight="1" x14ac:dyDescent="0.15">
      <c r="A79" s="57">
        <v>12</v>
      </c>
      <c r="B79" s="961"/>
      <c r="C79" s="962"/>
      <c r="D79" s="962"/>
      <c r="E79" s="962"/>
      <c r="F79" s="962"/>
      <c r="G79" s="962"/>
      <c r="H79" s="962"/>
      <c r="I79" s="962"/>
      <c r="J79" s="962"/>
      <c r="K79" s="962"/>
      <c r="L79" s="962"/>
      <c r="M79" s="962"/>
      <c r="N79" s="962"/>
      <c r="O79" s="962"/>
      <c r="P79" s="963"/>
      <c r="Q79" s="964"/>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60"/>
      <c r="BF79" s="60"/>
      <c r="BG79" s="60"/>
      <c r="BH79" s="60"/>
      <c r="BI79" s="60"/>
      <c r="BJ79" s="53"/>
      <c r="BK79" s="53"/>
      <c r="BL79" s="53"/>
      <c r="BM79" s="53"/>
      <c r="BN79" s="53"/>
      <c r="BO79" s="60"/>
      <c r="BP79" s="60"/>
      <c r="BQ79" s="57">
        <v>73</v>
      </c>
      <c r="BR79" s="78"/>
      <c r="BS79" s="932"/>
      <c r="BT79" s="933"/>
      <c r="BU79" s="933"/>
      <c r="BV79" s="933"/>
      <c r="BW79" s="933"/>
      <c r="BX79" s="933"/>
      <c r="BY79" s="933"/>
      <c r="BZ79" s="933"/>
      <c r="CA79" s="933"/>
      <c r="CB79" s="933"/>
      <c r="CC79" s="933"/>
      <c r="CD79" s="933"/>
      <c r="CE79" s="933"/>
      <c r="CF79" s="933"/>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8"/>
      <c r="EA79" s="53"/>
    </row>
    <row r="80" spans="1:131" ht="26.25" customHeight="1" x14ac:dyDescent="0.15">
      <c r="A80" s="57">
        <v>13</v>
      </c>
      <c r="B80" s="961"/>
      <c r="C80" s="962"/>
      <c r="D80" s="962"/>
      <c r="E80" s="962"/>
      <c r="F80" s="962"/>
      <c r="G80" s="962"/>
      <c r="H80" s="962"/>
      <c r="I80" s="962"/>
      <c r="J80" s="962"/>
      <c r="K80" s="962"/>
      <c r="L80" s="962"/>
      <c r="M80" s="962"/>
      <c r="N80" s="962"/>
      <c r="O80" s="962"/>
      <c r="P80" s="963"/>
      <c r="Q80" s="964"/>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60"/>
      <c r="BF80" s="60"/>
      <c r="BG80" s="60"/>
      <c r="BH80" s="60"/>
      <c r="BI80" s="60"/>
      <c r="BJ80" s="60"/>
      <c r="BK80" s="60"/>
      <c r="BL80" s="60"/>
      <c r="BM80" s="60"/>
      <c r="BN80" s="60"/>
      <c r="BO80" s="60"/>
      <c r="BP80" s="60"/>
      <c r="BQ80" s="57">
        <v>74</v>
      </c>
      <c r="BR80" s="78"/>
      <c r="BS80" s="932"/>
      <c r="BT80" s="933"/>
      <c r="BU80" s="933"/>
      <c r="BV80" s="933"/>
      <c r="BW80" s="933"/>
      <c r="BX80" s="933"/>
      <c r="BY80" s="933"/>
      <c r="BZ80" s="933"/>
      <c r="CA80" s="933"/>
      <c r="CB80" s="933"/>
      <c r="CC80" s="933"/>
      <c r="CD80" s="933"/>
      <c r="CE80" s="933"/>
      <c r="CF80" s="933"/>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8"/>
      <c r="EA80" s="53"/>
    </row>
    <row r="81" spans="1:131" ht="26.25" customHeight="1" x14ac:dyDescent="0.15">
      <c r="A81" s="57">
        <v>14</v>
      </c>
      <c r="B81" s="961"/>
      <c r="C81" s="962"/>
      <c r="D81" s="962"/>
      <c r="E81" s="962"/>
      <c r="F81" s="962"/>
      <c r="G81" s="962"/>
      <c r="H81" s="962"/>
      <c r="I81" s="962"/>
      <c r="J81" s="962"/>
      <c r="K81" s="962"/>
      <c r="L81" s="962"/>
      <c r="M81" s="962"/>
      <c r="N81" s="962"/>
      <c r="O81" s="962"/>
      <c r="P81" s="963"/>
      <c r="Q81" s="964"/>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60"/>
      <c r="BF81" s="60"/>
      <c r="BG81" s="60"/>
      <c r="BH81" s="60"/>
      <c r="BI81" s="60"/>
      <c r="BJ81" s="60"/>
      <c r="BK81" s="60"/>
      <c r="BL81" s="60"/>
      <c r="BM81" s="60"/>
      <c r="BN81" s="60"/>
      <c r="BO81" s="60"/>
      <c r="BP81" s="60"/>
      <c r="BQ81" s="57">
        <v>75</v>
      </c>
      <c r="BR81" s="78"/>
      <c r="BS81" s="932"/>
      <c r="BT81" s="933"/>
      <c r="BU81" s="933"/>
      <c r="BV81" s="933"/>
      <c r="BW81" s="933"/>
      <c r="BX81" s="933"/>
      <c r="BY81" s="933"/>
      <c r="BZ81" s="933"/>
      <c r="CA81" s="933"/>
      <c r="CB81" s="933"/>
      <c r="CC81" s="933"/>
      <c r="CD81" s="933"/>
      <c r="CE81" s="933"/>
      <c r="CF81" s="933"/>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8"/>
      <c r="EA81" s="53"/>
    </row>
    <row r="82" spans="1:131" ht="26.25" customHeight="1" x14ac:dyDescent="0.15">
      <c r="A82" s="57">
        <v>15</v>
      </c>
      <c r="B82" s="961"/>
      <c r="C82" s="962"/>
      <c r="D82" s="962"/>
      <c r="E82" s="962"/>
      <c r="F82" s="962"/>
      <c r="G82" s="962"/>
      <c r="H82" s="962"/>
      <c r="I82" s="962"/>
      <c r="J82" s="962"/>
      <c r="K82" s="962"/>
      <c r="L82" s="962"/>
      <c r="M82" s="962"/>
      <c r="N82" s="962"/>
      <c r="O82" s="962"/>
      <c r="P82" s="963"/>
      <c r="Q82" s="964"/>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60"/>
      <c r="BF82" s="60"/>
      <c r="BG82" s="60"/>
      <c r="BH82" s="60"/>
      <c r="BI82" s="60"/>
      <c r="BJ82" s="60"/>
      <c r="BK82" s="60"/>
      <c r="BL82" s="60"/>
      <c r="BM82" s="60"/>
      <c r="BN82" s="60"/>
      <c r="BO82" s="60"/>
      <c r="BP82" s="60"/>
      <c r="BQ82" s="57">
        <v>76</v>
      </c>
      <c r="BR82" s="78"/>
      <c r="BS82" s="932"/>
      <c r="BT82" s="933"/>
      <c r="BU82" s="933"/>
      <c r="BV82" s="933"/>
      <c r="BW82" s="933"/>
      <c r="BX82" s="933"/>
      <c r="BY82" s="933"/>
      <c r="BZ82" s="933"/>
      <c r="CA82" s="933"/>
      <c r="CB82" s="933"/>
      <c r="CC82" s="933"/>
      <c r="CD82" s="933"/>
      <c r="CE82" s="933"/>
      <c r="CF82" s="933"/>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8"/>
      <c r="EA82" s="53"/>
    </row>
    <row r="83" spans="1:131" ht="26.25" customHeight="1" x14ac:dyDescent="0.15">
      <c r="A83" s="57">
        <v>16</v>
      </c>
      <c r="B83" s="961"/>
      <c r="C83" s="962"/>
      <c r="D83" s="962"/>
      <c r="E83" s="962"/>
      <c r="F83" s="962"/>
      <c r="G83" s="962"/>
      <c r="H83" s="962"/>
      <c r="I83" s="962"/>
      <c r="J83" s="962"/>
      <c r="K83" s="962"/>
      <c r="L83" s="962"/>
      <c r="M83" s="962"/>
      <c r="N83" s="962"/>
      <c r="O83" s="962"/>
      <c r="P83" s="963"/>
      <c r="Q83" s="964"/>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60"/>
      <c r="BF83" s="60"/>
      <c r="BG83" s="60"/>
      <c r="BH83" s="60"/>
      <c r="BI83" s="60"/>
      <c r="BJ83" s="60"/>
      <c r="BK83" s="60"/>
      <c r="BL83" s="60"/>
      <c r="BM83" s="60"/>
      <c r="BN83" s="60"/>
      <c r="BO83" s="60"/>
      <c r="BP83" s="60"/>
      <c r="BQ83" s="57">
        <v>77</v>
      </c>
      <c r="BR83" s="78"/>
      <c r="BS83" s="932"/>
      <c r="BT83" s="933"/>
      <c r="BU83" s="933"/>
      <c r="BV83" s="933"/>
      <c r="BW83" s="933"/>
      <c r="BX83" s="933"/>
      <c r="BY83" s="933"/>
      <c r="BZ83" s="933"/>
      <c r="CA83" s="933"/>
      <c r="CB83" s="933"/>
      <c r="CC83" s="933"/>
      <c r="CD83" s="933"/>
      <c r="CE83" s="933"/>
      <c r="CF83" s="933"/>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8"/>
      <c r="EA83" s="53"/>
    </row>
    <row r="84" spans="1:131" ht="26.25" customHeight="1" x14ac:dyDescent="0.15">
      <c r="A84" s="57">
        <v>17</v>
      </c>
      <c r="B84" s="961"/>
      <c r="C84" s="962"/>
      <c r="D84" s="962"/>
      <c r="E84" s="962"/>
      <c r="F84" s="962"/>
      <c r="G84" s="962"/>
      <c r="H84" s="962"/>
      <c r="I84" s="962"/>
      <c r="J84" s="962"/>
      <c r="K84" s="962"/>
      <c r="L84" s="962"/>
      <c r="M84" s="962"/>
      <c r="N84" s="962"/>
      <c r="O84" s="962"/>
      <c r="P84" s="963"/>
      <c r="Q84" s="964"/>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60"/>
      <c r="BF84" s="60"/>
      <c r="BG84" s="60"/>
      <c r="BH84" s="60"/>
      <c r="BI84" s="60"/>
      <c r="BJ84" s="60"/>
      <c r="BK84" s="60"/>
      <c r="BL84" s="60"/>
      <c r="BM84" s="60"/>
      <c r="BN84" s="60"/>
      <c r="BO84" s="60"/>
      <c r="BP84" s="60"/>
      <c r="BQ84" s="57">
        <v>78</v>
      </c>
      <c r="BR84" s="78"/>
      <c r="BS84" s="932"/>
      <c r="BT84" s="933"/>
      <c r="BU84" s="933"/>
      <c r="BV84" s="933"/>
      <c r="BW84" s="933"/>
      <c r="BX84" s="933"/>
      <c r="BY84" s="933"/>
      <c r="BZ84" s="933"/>
      <c r="CA84" s="933"/>
      <c r="CB84" s="933"/>
      <c r="CC84" s="933"/>
      <c r="CD84" s="933"/>
      <c r="CE84" s="933"/>
      <c r="CF84" s="933"/>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8"/>
      <c r="EA84" s="53"/>
    </row>
    <row r="85" spans="1:131" ht="26.25" customHeight="1" x14ac:dyDescent="0.15">
      <c r="A85" s="57">
        <v>18</v>
      </c>
      <c r="B85" s="961"/>
      <c r="C85" s="962"/>
      <c r="D85" s="962"/>
      <c r="E85" s="962"/>
      <c r="F85" s="962"/>
      <c r="G85" s="962"/>
      <c r="H85" s="962"/>
      <c r="I85" s="962"/>
      <c r="J85" s="962"/>
      <c r="K85" s="962"/>
      <c r="L85" s="962"/>
      <c r="M85" s="962"/>
      <c r="N85" s="962"/>
      <c r="O85" s="962"/>
      <c r="P85" s="963"/>
      <c r="Q85" s="964"/>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60"/>
      <c r="BF85" s="60"/>
      <c r="BG85" s="60"/>
      <c r="BH85" s="60"/>
      <c r="BI85" s="60"/>
      <c r="BJ85" s="60"/>
      <c r="BK85" s="60"/>
      <c r="BL85" s="60"/>
      <c r="BM85" s="60"/>
      <c r="BN85" s="60"/>
      <c r="BO85" s="60"/>
      <c r="BP85" s="60"/>
      <c r="BQ85" s="57">
        <v>79</v>
      </c>
      <c r="BR85" s="78"/>
      <c r="BS85" s="932"/>
      <c r="BT85" s="933"/>
      <c r="BU85" s="933"/>
      <c r="BV85" s="933"/>
      <c r="BW85" s="933"/>
      <c r="BX85" s="933"/>
      <c r="BY85" s="933"/>
      <c r="BZ85" s="933"/>
      <c r="CA85" s="933"/>
      <c r="CB85" s="933"/>
      <c r="CC85" s="933"/>
      <c r="CD85" s="933"/>
      <c r="CE85" s="933"/>
      <c r="CF85" s="933"/>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8"/>
      <c r="EA85" s="53"/>
    </row>
    <row r="86" spans="1:131" ht="26.25" customHeight="1" x14ac:dyDescent="0.15">
      <c r="A86" s="57">
        <v>19</v>
      </c>
      <c r="B86" s="961"/>
      <c r="C86" s="962"/>
      <c r="D86" s="962"/>
      <c r="E86" s="962"/>
      <c r="F86" s="962"/>
      <c r="G86" s="962"/>
      <c r="H86" s="962"/>
      <c r="I86" s="962"/>
      <c r="J86" s="962"/>
      <c r="K86" s="962"/>
      <c r="L86" s="962"/>
      <c r="M86" s="962"/>
      <c r="N86" s="962"/>
      <c r="O86" s="962"/>
      <c r="P86" s="963"/>
      <c r="Q86" s="964"/>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60"/>
      <c r="BF86" s="60"/>
      <c r="BG86" s="60"/>
      <c r="BH86" s="60"/>
      <c r="BI86" s="60"/>
      <c r="BJ86" s="60"/>
      <c r="BK86" s="60"/>
      <c r="BL86" s="60"/>
      <c r="BM86" s="60"/>
      <c r="BN86" s="60"/>
      <c r="BO86" s="60"/>
      <c r="BP86" s="60"/>
      <c r="BQ86" s="57">
        <v>80</v>
      </c>
      <c r="BR86" s="78"/>
      <c r="BS86" s="932"/>
      <c r="BT86" s="933"/>
      <c r="BU86" s="933"/>
      <c r="BV86" s="933"/>
      <c r="BW86" s="933"/>
      <c r="BX86" s="933"/>
      <c r="BY86" s="933"/>
      <c r="BZ86" s="933"/>
      <c r="CA86" s="933"/>
      <c r="CB86" s="933"/>
      <c r="CC86" s="933"/>
      <c r="CD86" s="933"/>
      <c r="CE86" s="933"/>
      <c r="CF86" s="933"/>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8"/>
      <c r="EA86" s="53"/>
    </row>
    <row r="87" spans="1:131" ht="26.25" customHeight="1" x14ac:dyDescent="0.15">
      <c r="A87" s="62">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60"/>
      <c r="BF87" s="60"/>
      <c r="BG87" s="60"/>
      <c r="BH87" s="60"/>
      <c r="BI87" s="60"/>
      <c r="BJ87" s="60"/>
      <c r="BK87" s="60"/>
      <c r="BL87" s="60"/>
      <c r="BM87" s="60"/>
      <c r="BN87" s="60"/>
      <c r="BO87" s="60"/>
      <c r="BP87" s="60"/>
      <c r="BQ87" s="57">
        <v>81</v>
      </c>
      <c r="BR87" s="78"/>
      <c r="BS87" s="932"/>
      <c r="BT87" s="933"/>
      <c r="BU87" s="933"/>
      <c r="BV87" s="933"/>
      <c r="BW87" s="933"/>
      <c r="BX87" s="933"/>
      <c r="BY87" s="933"/>
      <c r="BZ87" s="933"/>
      <c r="CA87" s="933"/>
      <c r="CB87" s="933"/>
      <c r="CC87" s="933"/>
      <c r="CD87" s="933"/>
      <c r="CE87" s="933"/>
      <c r="CF87" s="933"/>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8"/>
      <c r="EA87" s="53"/>
    </row>
    <row r="88" spans="1:131" ht="26.25" customHeight="1" x14ac:dyDescent="0.15">
      <c r="A88" s="58" t="s">
        <v>246</v>
      </c>
      <c r="B88" s="939" t="s">
        <v>184</v>
      </c>
      <c r="C88" s="940"/>
      <c r="D88" s="940"/>
      <c r="E88" s="940"/>
      <c r="F88" s="940"/>
      <c r="G88" s="940"/>
      <c r="H88" s="940"/>
      <c r="I88" s="940"/>
      <c r="J88" s="940"/>
      <c r="K88" s="940"/>
      <c r="L88" s="940"/>
      <c r="M88" s="940"/>
      <c r="N88" s="940"/>
      <c r="O88" s="940"/>
      <c r="P88" s="941"/>
      <c r="Q88" s="949"/>
      <c r="R88" s="950"/>
      <c r="S88" s="950"/>
      <c r="T88" s="950"/>
      <c r="U88" s="950"/>
      <c r="V88" s="950"/>
      <c r="W88" s="950"/>
      <c r="X88" s="950"/>
      <c r="Y88" s="950"/>
      <c r="Z88" s="950"/>
      <c r="AA88" s="950"/>
      <c r="AB88" s="950"/>
      <c r="AC88" s="950"/>
      <c r="AD88" s="950"/>
      <c r="AE88" s="950"/>
      <c r="AF88" s="951">
        <f>SUM(AF68:AJ87)</f>
        <v>4809</v>
      </c>
      <c r="AG88" s="951"/>
      <c r="AH88" s="951"/>
      <c r="AI88" s="951"/>
      <c r="AJ88" s="951"/>
      <c r="AK88" s="950"/>
      <c r="AL88" s="950"/>
      <c r="AM88" s="950"/>
      <c r="AN88" s="950"/>
      <c r="AO88" s="950"/>
      <c r="AP88" s="951">
        <f>SUM(AP68:AT87)</f>
        <v>178</v>
      </c>
      <c r="AQ88" s="951"/>
      <c r="AR88" s="951"/>
      <c r="AS88" s="951"/>
      <c r="AT88" s="951"/>
      <c r="AU88" s="951">
        <f>SUM(AU68:AY87)</f>
        <v>19</v>
      </c>
      <c r="AV88" s="951"/>
      <c r="AW88" s="951"/>
      <c r="AX88" s="951"/>
      <c r="AY88" s="951"/>
      <c r="AZ88" s="952"/>
      <c r="BA88" s="952"/>
      <c r="BB88" s="952"/>
      <c r="BC88" s="952"/>
      <c r="BD88" s="953"/>
      <c r="BE88" s="60"/>
      <c r="BF88" s="60"/>
      <c r="BG88" s="60"/>
      <c r="BH88" s="60"/>
      <c r="BI88" s="60"/>
      <c r="BJ88" s="60"/>
      <c r="BK88" s="60"/>
      <c r="BL88" s="60"/>
      <c r="BM88" s="60"/>
      <c r="BN88" s="60"/>
      <c r="BO88" s="60"/>
      <c r="BP88" s="60"/>
      <c r="BQ88" s="57">
        <v>82</v>
      </c>
      <c r="BR88" s="78"/>
      <c r="BS88" s="932"/>
      <c r="BT88" s="933"/>
      <c r="BU88" s="933"/>
      <c r="BV88" s="933"/>
      <c r="BW88" s="933"/>
      <c r="BX88" s="933"/>
      <c r="BY88" s="933"/>
      <c r="BZ88" s="933"/>
      <c r="CA88" s="933"/>
      <c r="CB88" s="933"/>
      <c r="CC88" s="933"/>
      <c r="CD88" s="933"/>
      <c r="CE88" s="933"/>
      <c r="CF88" s="933"/>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8"/>
      <c r="EA88" s="53"/>
    </row>
    <row r="89" spans="1:131" ht="26.25" hidden="1" customHeight="1" x14ac:dyDescent="0.15">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932"/>
      <c r="BT89" s="933"/>
      <c r="BU89" s="933"/>
      <c r="BV89" s="933"/>
      <c r="BW89" s="933"/>
      <c r="BX89" s="933"/>
      <c r="BY89" s="933"/>
      <c r="BZ89" s="933"/>
      <c r="CA89" s="933"/>
      <c r="CB89" s="933"/>
      <c r="CC89" s="933"/>
      <c r="CD89" s="933"/>
      <c r="CE89" s="933"/>
      <c r="CF89" s="933"/>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8"/>
      <c r="EA89" s="53"/>
    </row>
    <row r="90" spans="1:131" ht="26.25" hidden="1" customHeight="1" x14ac:dyDescent="0.15">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932"/>
      <c r="BT90" s="933"/>
      <c r="BU90" s="933"/>
      <c r="BV90" s="933"/>
      <c r="BW90" s="933"/>
      <c r="BX90" s="933"/>
      <c r="BY90" s="933"/>
      <c r="BZ90" s="933"/>
      <c r="CA90" s="933"/>
      <c r="CB90" s="933"/>
      <c r="CC90" s="933"/>
      <c r="CD90" s="933"/>
      <c r="CE90" s="933"/>
      <c r="CF90" s="933"/>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8"/>
      <c r="EA90" s="53"/>
    </row>
    <row r="91" spans="1:131" ht="26.25" hidden="1" customHeight="1" x14ac:dyDescent="0.15">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932"/>
      <c r="BT91" s="933"/>
      <c r="BU91" s="933"/>
      <c r="BV91" s="933"/>
      <c r="BW91" s="933"/>
      <c r="BX91" s="933"/>
      <c r="BY91" s="933"/>
      <c r="BZ91" s="933"/>
      <c r="CA91" s="933"/>
      <c r="CB91" s="933"/>
      <c r="CC91" s="933"/>
      <c r="CD91" s="933"/>
      <c r="CE91" s="933"/>
      <c r="CF91" s="933"/>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8"/>
      <c r="EA91" s="53"/>
    </row>
    <row r="92" spans="1:131" ht="26.25" hidden="1" customHeight="1" x14ac:dyDescent="0.15">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932"/>
      <c r="BT92" s="933"/>
      <c r="BU92" s="933"/>
      <c r="BV92" s="933"/>
      <c r="BW92" s="933"/>
      <c r="BX92" s="933"/>
      <c r="BY92" s="933"/>
      <c r="BZ92" s="933"/>
      <c r="CA92" s="933"/>
      <c r="CB92" s="933"/>
      <c r="CC92" s="933"/>
      <c r="CD92" s="933"/>
      <c r="CE92" s="933"/>
      <c r="CF92" s="933"/>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8"/>
      <c r="EA92" s="53"/>
    </row>
    <row r="93" spans="1:131" ht="26.25" hidden="1" customHeight="1" x14ac:dyDescent="0.15">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932"/>
      <c r="BT93" s="933"/>
      <c r="BU93" s="933"/>
      <c r="BV93" s="933"/>
      <c r="BW93" s="933"/>
      <c r="BX93" s="933"/>
      <c r="BY93" s="933"/>
      <c r="BZ93" s="933"/>
      <c r="CA93" s="933"/>
      <c r="CB93" s="933"/>
      <c r="CC93" s="933"/>
      <c r="CD93" s="933"/>
      <c r="CE93" s="933"/>
      <c r="CF93" s="933"/>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8"/>
      <c r="EA93" s="53"/>
    </row>
    <row r="94" spans="1:131" ht="26.25" hidden="1" customHeight="1" x14ac:dyDescent="0.15">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932"/>
      <c r="BT94" s="933"/>
      <c r="BU94" s="933"/>
      <c r="BV94" s="933"/>
      <c r="BW94" s="933"/>
      <c r="BX94" s="933"/>
      <c r="BY94" s="933"/>
      <c r="BZ94" s="933"/>
      <c r="CA94" s="933"/>
      <c r="CB94" s="933"/>
      <c r="CC94" s="933"/>
      <c r="CD94" s="933"/>
      <c r="CE94" s="933"/>
      <c r="CF94" s="933"/>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8"/>
      <c r="EA94" s="53"/>
    </row>
    <row r="95" spans="1:131" ht="26.25" hidden="1" customHeight="1" x14ac:dyDescent="0.15">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932"/>
      <c r="BT95" s="933"/>
      <c r="BU95" s="933"/>
      <c r="BV95" s="933"/>
      <c r="BW95" s="933"/>
      <c r="BX95" s="933"/>
      <c r="BY95" s="933"/>
      <c r="BZ95" s="933"/>
      <c r="CA95" s="933"/>
      <c r="CB95" s="933"/>
      <c r="CC95" s="933"/>
      <c r="CD95" s="933"/>
      <c r="CE95" s="933"/>
      <c r="CF95" s="933"/>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8"/>
      <c r="EA95" s="53"/>
    </row>
    <row r="96" spans="1:131" ht="26.25" hidden="1" customHeight="1" x14ac:dyDescent="0.15">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932"/>
      <c r="BT96" s="933"/>
      <c r="BU96" s="933"/>
      <c r="BV96" s="933"/>
      <c r="BW96" s="933"/>
      <c r="BX96" s="933"/>
      <c r="BY96" s="933"/>
      <c r="BZ96" s="933"/>
      <c r="CA96" s="933"/>
      <c r="CB96" s="933"/>
      <c r="CC96" s="933"/>
      <c r="CD96" s="933"/>
      <c r="CE96" s="933"/>
      <c r="CF96" s="933"/>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8"/>
      <c r="EA96" s="53"/>
    </row>
    <row r="97" spans="1:131" ht="26.25" hidden="1" customHeight="1" x14ac:dyDescent="0.15">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932"/>
      <c r="BT97" s="933"/>
      <c r="BU97" s="933"/>
      <c r="BV97" s="933"/>
      <c r="BW97" s="933"/>
      <c r="BX97" s="933"/>
      <c r="BY97" s="933"/>
      <c r="BZ97" s="933"/>
      <c r="CA97" s="933"/>
      <c r="CB97" s="933"/>
      <c r="CC97" s="933"/>
      <c r="CD97" s="933"/>
      <c r="CE97" s="933"/>
      <c r="CF97" s="933"/>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8"/>
      <c r="EA97" s="53"/>
    </row>
    <row r="98" spans="1:131" ht="26.25" hidden="1" customHeight="1" x14ac:dyDescent="0.15">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932"/>
      <c r="BT98" s="933"/>
      <c r="BU98" s="933"/>
      <c r="BV98" s="933"/>
      <c r="BW98" s="933"/>
      <c r="BX98" s="933"/>
      <c r="BY98" s="933"/>
      <c r="BZ98" s="933"/>
      <c r="CA98" s="933"/>
      <c r="CB98" s="933"/>
      <c r="CC98" s="933"/>
      <c r="CD98" s="933"/>
      <c r="CE98" s="933"/>
      <c r="CF98" s="933"/>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8"/>
      <c r="EA98" s="53"/>
    </row>
    <row r="99" spans="1:131" ht="26.25" hidden="1" customHeight="1" x14ac:dyDescent="0.15">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932"/>
      <c r="BT99" s="933"/>
      <c r="BU99" s="933"/>
      <c r="BV99" s="933"/>
      <c r="BW99" s="933"/>
      <c r="BX99" s="933"/>
      <c r="BY99" s="933"/>
      <c r="BZ99" s="933"/>
      <c r="CA99" s="933"/>
      <c r="CB99" s="933"/>
      <c r="CC99" s="933"/>
      <c r="CD99" s="933"/>
      <c r="CE99" s="933"/>
      <c r="CF99" s="933"/>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8"/>
      <c r="EA99" s="53"/>
    </row>
    <row r="100" spans="1:131" ht="26.25" hidden="1" customHeight="1" x14ac:dyDescent="0.15">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932"/>
      <c r="BT100" s="933"/>
      <c r="BU100" s="933"/>
      <c r="BV100" s="933"/>
      <c r="BW100" s="933"/>
      <c r="BX100" s="933"/>
      <c r="BY100" s="933"/>
      <c r="BZ100" s="933"/>
      <c r="CA100" s="933"/>
      <c r="CB100" s="933"/>
      <c r="CC100" s="933"/>
      <c r="CD100" s="933"/>
      <c r="CE100" s="933"/>
      <c r="CF100" s="933"/>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8"/>
      <c r="EA100" s="53"/>
    </row>
    <row r="101" spans="1:131" ht="26.25" hidden="1" customHeight="1" x14ac:dyDescent="0.15">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932"/>
      <c r="BT101" s="933"/>
      <c r="BU101" s="933"/>
      <c r="BV101" s="933"/>
      <c r="BW101" s="933"/>
      <c r="BX101" s="933"/>
      <c r="BY101" s="933"/>
      <c r="BZ101" s="933"/>
      <c r="CA101" s="933"/>
      <c r="CB101" s="933"/>
      <c r="CC101" s="933"/>
      <c r="CD101" s="933"/>
      <c r="CE101" s="933"/>
      <c r="CF101" s="933"/>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8"/>
      <c r="EA101" s="53"/>
    </row>
    <row r="102" spans="1:131" ht="26.25" customHeight="1" x14ac:dyDescent="0.15">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246</v>
      </c>
      <c r="BR102" s="939" t="s">
        <v>447</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f>SUM(CR7:CV88)</f>
        <v>111</v>
      </c>
      <c r="CS102" s="946"/>
      <c r="CT102" s="946"/>
      <c r="CU102" s="946"/>
      <c r="CV102" s="947"/>
      <c r="CW102" s="945">
        <f>SUM(CW7:DA88)</f>
        <v>0</v>
      </c>
      <c r="CX102" s="946"/>
      <c r="CY102" s="946"/>
      <c r="CZ102" s="946"/>
      <c r="DA102" s="947"/>
      <c r="DB102" s="945">
        <f>SUM(DB7:DF88)</f>
        <v>0</v>
      </c>
      <c r="DC102" s="946"/>
      <c r="DD102" s="946"/>
      <c r="DE102" s="946"/>
      <c r="DF102" s="947"/>
      <c r="DG102" s="945">
        <f>SUM(DG7:DK88)</f>
        <v>0</v>
      </c>
      <c r="DH102" s="946"/>
      <c r="DI102" s="946"/>
      <c r="DJ102" s="946"/>
      <c r="DK102" s="947"/>
      <c r="DL102" s="945">
        <f>SUM(DL7:DP88)</f>
        <v>0</v>
      </c>
      <c r="DM102" s="946"/>
      <c r="DN102" s="946"/>
      <c r="DO102" s="946"/>
      <c r="DP102" s="947"/>
      <c r="DQ102" s="945">
        <f>SUM(DQ7:DU88)</f>
        <v>0</v>
      </c>
      <c r="DR102" s="946"/>
      <c r="DS102" s="946"/>
      <c r="DT102" s="946"/>
      <c r="DU102" s="947"/>
      <c r="DV102" s="939"/>
      <c r="DW102" s="940"/>
      <c r="DX102" s="940"/>
      <c r="DY102" s="940"/>
      <c r="DZ102" s="948"/>
      <c r="EA102" s="53"/>
    </row>
    <row r="103" spans="1:131" ht="26.25" customHeight="1" x14ac:dyDescent="0.15">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927" t="s">
        <v>463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53"/>
    </row>
    <row r="104" spans="1:131" ht="26.25" customHeight="1" x14ac:dyDescent="0.15">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60" t="s">
        <v>464</v>
      </c>
      <c r="BR104" s="760"/>
      <c r="BS104" s="760"/>
      <c r="BT104" s="760"/>
      <c r="BU104" s="760"/>
      <c r="BV104" s="760"/>
      <c r="BW104" s="760"/>
      <c r="BX104" s="760"/>
      <c r="BY104" s="760"/>
      <c r="BZ104" s="760"/>
      <c r="CA104" s="760"/>
      <c r="CB104" s="760"/>
      <c r="CC104" s="760"/>
      <c r="CD104" s="760"/>
      <c r="CE104" s="760"/>
      <c r="CF104" s="760"/>
      <c r="CG104" s="760"/>
      <c r="CH104" s="760"/>
      <c r="CI104" s="760"/>
      <c r="CJ104" s="760"/>
      <c r="CK104" s="760"/>
      <c r="CL104" s="760"/>
      <c r="CM104" s="760"/>
      <c r="CN104" s="760"/>
      <c r="CO104" s="760"/>
      <c r="CP104" s="760"/>
      <c r="CQ104" s="760"/>
      <c r="CR104" s="760"/>
      <c r="CS104" s="760"/>
      <c r="CT104" s="760"/>
      <c r="CU104" s="760"/>
      <c r="CV104" s="760"/>
      <c r="CW104" s="760"/>
      <c r="CX104" s="760"/>
      <c r="CY104" s="760"/>
      <c r="CZ104" s="760"/>
      <c r="DA104" s="760"/>
      <c r="DB104" s="760"/>
      <c r="DC104" s="760"/>
      <c r="DD104" s="760"/>
      <c r="DE104" s="760"/>
      <c r="DF104" s="760"/>
      <c r="DG104" s="760"/>
      <c r="DH104" s="760"/>
      <c r="DI104" s="760"/>
      <c r="DJ104" s="760"/>
      <c r="DK104" s="760"/>
      <c r="DL104" s="760"/>
      <c r="DM104" s="760"/>
      <c r="DN104" s="760"/>
      <c r="DO104" s="760"/>
      <c r="DP104" s="760"/>
      <c r="DQ104" s="760"/>
      <c r="DR104" s="760"/>
      <c r="DS104" s="760"/>
      <c r="DT104" s="760"/>
      <c r="DU104" s="760"/>
      <c r="DV104" s="760"/>
      <c r="DW104" s="760"/>
      <c r="DX104" s="760"/>
      <c r="DY104" s="760"/>
      <c r="DZ104" s="760"/>
      <c r="EA104" s="53"/>
    </row>
    <row r="105" spans="1:131" ht="11.25" customHeight="1" x14ac:dyDescent="0.1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1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4" t="s">
        <v>465</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274</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15">
      <c r="A108" s="928" t="s">
        <v>466</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66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53" customFormat="1" ht="26.25" customHeight="1" x14ac:dyDescent="0.15">
      <c r="A109" s="899" t="s">
        <v>467</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902" t="s">
        <v>12</v>
      </c>
      <c r="AB109" s="900"/>
      <c r="AC109" s="900"/>
      <c r="AD109" s="900"/>
      <c r="AE109" s="901"/>
      <c r="AF109" s="902" t="s">
        <v>427</v>
      </c>
      <c r="AG109" s="900"/>
      <c r="AH109" s="900"/>
      <c r="AI109" s="900"/>
      <c r="AJ109" s="901"/>
      <c r="AK109" s="902" t="s">
        <v>387</v>
      </c>
      <c r="AL109" s="900"/>
      <c r="AM109" s="900"/>
      <c r="AN109" s="900"/>
      <c r="AO109" s="901"/>
      <c r="AP109" s="902" t="s">
        <v>468</v>
      </c>
      <c r="AQ109" s="900"/>
      <c r="AR109" s="900"/>
      <c r="AS109" s="900"/>
      <c r="AT109" s="903"/>
      <c r="AU109" s="899" t="s">
        <v>467</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902" t="s">
        <v>12</v>
      </c>
      <c r="BR109" s="900"/>
      <c r="BS109" s="900"/>
      <c r="BT109" s="900"/>
      <c r="BU109" s="901"/>
      <c r="BV109" s="902" t="s">
        <v>427</v>
      </c>
      <c r="BW109" s="900"/>
      <c r="BX109" s="900"/>
      <c r="BY109" s="900"/>
      <c r="BZ109" s="901"/>
      <c r="CA109" s="902" t="s">
        <v>387</v>
      </c>
      <c r="CB109" s="900"/>
      <c r="CC109" s="900"/>
      <c r="CD109" s="900"/>
      <c r="CE109" s="901"/>
      <c r="CF109" s="931" t="s">
        <v>468</v>
      </c>
      <c r="CG109" s="931"/>
      <c r="CH109" s="931"/>
      <c r="CI109" s="931"/>
      <c r="CJ109" s="931"/>
      <c r="CK109" s="902" t="s">
        <v>101</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902" t="s">
        <v>12</v>
      </c>
      <c r="DH109" s="900"/>
      <c r="DI109" s="900"/>
      <c r="DJ109" s="900"/>
      <c r="DK109" s="901"/>
      <c r="DL109" s="902" t="s">
        <v>427</v>
      </c>
      <c r="DM109" s="900"/>
      <c r="DN109" s="900"/>
      <c r="DO109" s="900"/>
      <c r="DP109" s="901"/>
      <c r="DQ109" s="902" t="s">
        <v>387</v>
      </c>
      <c r="DR109" s="900"/>
      <c r="DS109" s="900"/>
      <c r="DT109" s="900"/>
      <c r="DU109" s="901"/>
      <c r="DV109" s="902" t="s">
        <v>468</v>
      </c>
      <c r="DW109" s="900"/>
      <c r="DX109" s="900"/>
      <c r="DY109" s="900"/>
      <c r="DZ109" s="903"/>
    </row>
    <row r="110" spans="1:131" s="53" customFormat="1" ht="26.25" customHeight="1" x14ac:dyDescent="0.15">
      <c r="A110" s="810" t="s">
        <v>326</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03">
        <v>1672561</v>
      </c>
      <c r="AB110" s="804"/>
      <c r="AC110" s="804"/>
      <c r="AD110" s="804"/>
      <c r="AE110" s="805"/>
      <c r="AF110" s="806">
        <v>1639147</v>
      </c>
      <c r="AG110" s="804"/>
      <c r="AH110" s="804"/>
      <c r="AI110" s="804"/>
      <c r="AJ110" s="805"/>
      <c r="AK110" s="806">
        <v>1624681</v>
      </c>
      <c r="AL110" s="804"/>
      <c r="AM110" s="804"/>
      <c r="AN110" s="804"/>
      <c r="AO110" s="805"/>
      <c r="AP110" s="904">
        <v>34.299999999999997</v>
      </c>
      <c r="AQ110" s="905"/>
      <c r="AR110" s="905"/>
      <c r="AS110" s="905"/>
      <c r="AT110" s="906"/>
      <c r="AU110" s="907" t="s">
        <v>113</v>
      </c>
      <c r="AV110" s="908"/>
      <c r="AW110" s="908"/>
      <c r="AX110" s="908"/>
      <c r="AY110" s="908"/>
      <c r="AZ110" s="863" t="s">
        <v>469</v>
      </c>
      <c r="BA110" s="811"/>
      <c r="BB110" s="811"/>
      <c r="BC110" s="811"/>
      <c r="BD110" s="811"/>
      <c r="BE110" s="811"/>
      <c r="BF110" s="811"/>
      <c r="BG110" s="811"/>
      <c r="BH110" s="811"/>
      <c r="BI110" s="811"/>
      <c r="BJ110" s="811"/>
      <c r="BK110" s="811"/>
      <c r="BL110" s="811"/>
      <c r="BM110" s="811"/>
      <c r="BN110" s="811"/>
      <c r="BO110" s="811"/>
      <c r="BP110" s="812"/>
      <c r="BQ110" s="864">
        <v>15368887</v>
      </c>
      <c r="BR110" s="865"/>
      <c r="BS110" s="865"/>
      <c r="BT110" s="865"/>
      <c r="BU110" s="865"/>
      <c r="BV110" s="865">
        <v>15348111</v>
      </c>
      <c r="BW110" s="865"/>
      <c r="BX110" s="865"/>
      <c r="BY110" s="865"/>
      <c r="BZ110" s="865"/>
      <c r="CA110" s="865">
        <v>15228450</v>
      </c>
      <c r="CB110" s="865"/>
      <c r="CC110" s="865"/>
      <c r="CD110" s="865"/>
      <c r="CE110" s="865"/>
      <c r="CF110" s="889">
        <v>321.8</v>
      </c>
      <c r="CG110" s="890"/>
      <c r="CH110" s="890"/>
      <c r="CI110" s="890"/>
      <c r="CJ110" s="890"/>
      <c r="CK110" s="913" t="s">
        <v>381</v>
      </c>
      <c r="CL110" s="754"/>
      <c r="CM110" s="863" t="s">
        <v>471</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200</v>
      </c>
      <c r="DH110" s="865"/>
      <c r="DI110" s="865"/>
      <c r="DJ110" s="865"/>
      <c r="DK110" s="865"/>
      <c r="DL110" s="865" t="s">
        <v>200</v>
      </c>
      <c r="DM110" s="865"/>
      <c r="DN110" s="865"/>
      <c r="DO110" s="865"/>
      <c r="DP110" s="865"/>
      <c r="DQ110" s="865" t="s">
        <v>200</v>
      </c>
      <c r="DR110" s="865"/>
      <c r="DS110" s="865"/>
      <c r="DT110" s="865"/>
      <c r="DU110" s="865"/>
      <c r="DV110" s="866" t="s">
        <v>200</v>
      </c>
      <c r="DW110" s="866"/>
      <c r="DX110" s="866"/>
      <c r="DY110" s="866"/>
      <c r="DZ110" s="867"/>
    </row>
    <row r="111" spans="1:131" s="53" customFormat="1" ht="26.25" customHeight="1" x14ac:dyDescent="0.15">
      <c r="A111" s="759" t="s">
        <v>452</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26"/>
      <c r="AA111" s="764" t="s">
        <v>200</v>
      </c>
      <c r="AB111" s="765"/>
      <c r="AC111" s="765"/>
      <c r="AD111" s="765"/>
      <c r="AE111" s="766"/>
      <c r="AF111" s="767" t="s">
        <v>200</v>
      </c>
      <c r="AG111" s="765"/>
      <c r="AH111" s="765"/>
      <c r="AI111" s="765"/>
      <c r="AJ111" s="766"/>
      <c r="AK111" s="767" t="s">
        <v>200</v>
      </c>
      <c r="AL111" s="765"/>
      <c r="AM111" s="765"/>
      <c r="AN111" s="765"/>
      <c r="AO111" s="766"/>
      <c r="AP111" s="836" t="s">
        <v>200</v>
      </c>
      <c r="AQ111" s="837"/>
      <c r="AR111" s="837"/>
      <c r="AS111" s="837"/>
      <c r="AT111" s="838"/>
      <c r="AU111" s="909"/>
      <c r="AV111" s="910"/>
      <c r="AW111" s="910"/>
      <c r="AX111" s="910"/>
      <c r="AY111" s="910"/>
      <c r="AZ111" s="835" t="s">
        <v>472</v>
      </c>
      <c r="BA111" s="772"/>
      <c r="BB111" s="772"/>
      <c r="BC111" s="772"/>
      <c r="BD111" s="772"/>
      <c r="BE111" s="772"/>
      <c r="BF111" s="772"/>
      <c r="BG111" s="772"/>
      <c r="BH111" s="772"/>
      <c r="BI111" s="772"/>
      <c r="BJ111" s="772"/>
      <c r="BK111" s="772"/>
      <c r="BL111" s="772"/>
      <c r="BM111" s="772"/>
      <c r="BN111" s="772"/>
      <c r="BO111" s="772"/>
      <c r="BP111" s="773"/>
      <c r="BQ111" s="839" t="s">
        <v>200</v>
      </c>
      <c r="BR111" s="840"/>
      <c r="BS111" s="840"/>
      <c r="BT111" s="840"/>
      <c r="BU111" s="840"/>
      <c r="BV111" s="840" t="s">
        <v>200</v>
      </c>
      <c r="BW111" s="840"/>
      <c r="BX111" s="840"/>
      <c r="BY111" s="840"/>
      <c r="BZ111" s="840"/>
      <c r="CA111" s="840" t="s">
        <v>200</v>
      </c>
      <c r="CB111" s="840"/>
      <c r="CC111" s="840"/>
      <c r="CD111" s="840"/>
      <c r="CE111" s="840"/>
      <c r="CF111" s="897" t="s">
        <v>200</v>
      </c>
      <c r="CG111" s="898"/>
      <c r="CH111" s="898"/>
      <c r="CI111" s="898"/>
      <c r="CJ111" s="898"/>
      <c r="CK111" s="914"/>
      <c r="CL111" s="756"/>
      <c r="CM111" s="835" t="s">
        <v>138</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39" t="s">
        <v>200</v>
      </c>
      <c r="DH111" s="840"/>
      <c r="DI111" s="840"/>
      <c r="DJ111" s="840"/>
      <c r="DK111" s="840"/>
      <c r="DL111" s="840" t="s">
        <v>200</v>
      </c>
      <c r="DM111" s="840"/>
      <c r="DN111" s="840"/>
      <c r="DO111" s="840"/>
      <c r="DP111" s="840"/>
      <c r="DQ111" s="840" t="s">
        <v>200</v>
      </c>
      <c r="DR111" s="840"/>
      <c r="DS111" s="840"/>
      <c r="DT111" s="840"/>
      <c r="DU111" s="840"/>
      <c r="DV111" s="841" t="s">
        <v>200</v>
      </c>
      <c r="DW111" s="841"/>
      <c r="DX111" s="841"/>
      <c r="DY111" s="841"/>
      <c r="DZ111" s="842"/>
    </row>
    <row r="112" spans="1:131" s="53" customFormat="1" ht="26.25" customHeight="1" x14ac:dyDescent="0.15">
      <c r="A112" s="743" t="s">
        <v>154</v>
      </c>
      <c r="B112" s="744"/>
      <c r="C112" s="772" t="s">
        <v>474</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4" t="s">
        <v>200</v>
      </c>
      <c r="AB112" s="765"/>
      <c r="AC112" s="765"/>
      <c r="AD112" s="765"/>
      <c r="AE112" s="766"/>
      <c r="AF112" s="767" t="s">
        <v>200</v>
      </c>
      <c r="AG112" s="765"/>
      <c r="AH112" s="765"/>
      <c r="AI112" s="765"/>
      <c r="AJ112" s="766"/>
      <c r="AK112" s="767" t="s">
        <v>200</v>
      </c>
      <c r="AL112" s="765"/>
      <c r="AM112" s="765"/>
      <c r="AN112" s="765"/>
      <c r="AO112" s="766"/>
      <c r="AP112" s="836" t="s">
        <v>200</v>
      </c>
      <c r="AQ112" s="837"/>
      <c r="AR112" s="837"/>
      <c r="AS112" s="837"/>
      <c r="AT112" s="838"/>
      <c r="AU112" s="909"/>
      <c r="AV112" s="910"/>
      <c r="AW112" s="910"/>
      <c r="AX112" s="910"/>
      <c r="AY112" s="910"/>
      <c r="AZ112" s="835" t="s">
        <v>262</v>
      </c>
      <c r="BA112" s="772"/>
      <c r="BB112" s="772"/>
      <c r="BC112" s="772"/>
      <c r="BD112" s="772"/>
      <c r="BE112" s="772"/>
      <c r="BF112" s="772"/>
      <c r="BG112" s="772"/>
      <c r="BH112" s="772"/>
      <c r="BI112" s="772"/>
      <c r="BJ112" s="772"/>
      <c r="BK112" s="772"/>
      <c r="BL112" s="772"/>
      <c r="BM112" s="772"/>
      <c r="BN112" s="772"/>
      <c r="BO112" s="772"/>
      <c r="BP112" s="773"/>
      <c r="BQ112" s="839">
        <v>473959</v>
      </c>
      <c r="BR112" s="840"/>
      <c r="BS112" s="840"/>
      <c r="BT112" s="840"/>
      <c r="BU112" s="840"/>
      <c r="BV112" s="840">
        <v>514333</v>
      </c>
      <c r="BW112" s="840"/>
      <c r="BX112" s="840"/>
      <c r="BY112" s="840"/>
      <c r="BZ112" s="840"/>
      <c r="CA112" s="840">
        <v>562761</v>
      </c>
      <c r="CB112" s="840"/>
      <c r="CC112" s="840"/>
      <c r="CD112" s="840"/>
      <c r="CE112" s="840"/>
      <c r="CF112" s="897">
        <v>11.9</v>
      </c>
      <c r="CG112" s="898"/>
      <c r="CH112" s="898"/>
      <c r="CI112" s="898"/>
      <c r="CJ112" s="898"/>
      <c r="CK112" s="914"/>
      <c r="CL112" s="756"/>
      <c r="CM112" s="835" t="s">
        <v>391</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39" t="s">
        <v>200</v>
      </c>
      <c r="DH112" s="840"/>
      <c r="DI112" s="840"/>
      <c r="DJ112" s="840"/>
      <c r="DK112" s="840"/>
      <c r="DL112" s="840" t="s">
        <v>200</v>
      </c>
      <c r="DM112" s="840"/>
      <c r="DN112" s="840"/>
      <c r="DO112" s="840"/>
      <c r="DP112" s="840"/>
      <c r="DQ112" s="840" t="s">
        <v>200</v>
      </c>
      <c r="DR112" s="840"/>
      <c r="DS112" s="840"/>
      <c r="DT112" s="840"/>
      <c r="DU112" s="840"/>
      <c r="DV112" s="841" t="s">
        <v>200</v>
      </c>
      <c r="DW112" s="841"/>
      <c r="DX112" s="841"/>
      <c r="DY112" s="841"/>
      <c r="DZ112" s="842"/>
    </row>
    <row r="113" spans="1:130" s="53" customFormat="1" ht="26.25" customHeight="1" x14ac:dyDescent="0.15">
      <c r="A113" s="745"/>
      <c r="B113" s="746"/>
      <c r="C113" s="772" t="s">
        <v>475</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4">
        <v>27275</v>
      </c>
      <c r="AB113" s="765"/>
      <c r="AC113" s="765"/>
      <c r="AD113" s="765"/>
      <c r="AE113" s="766"/>
      <c r="AF113" s="767">
        <v>31939</v>
      </c>
      <c r="AG113" s="765"/>
      <c r="AH113" s="765"/>
      <c r="AI113" s="765"/>
      <c r="AJ113" s="766"/>
      <c r="AK113" s="767">
        <v>35997</v>
      </c>
      <c r="AL113" s="765"/>
      <c r="AM113" s="765"/>
      <c r="AN113" s="765"/>
      <c r="AO113" s="766"/>
      <c r="AP113" s="836">
        <v>0.8</v>
      </c>
      <c r="AQ113" s="837"/>
      <c r="AR113" s="837"/>
      <c r="AS113" s="837"/>
      <c r="AT113" s="838"/>
      <c r="AU113" s="909"/>
      <c r="AV113" s="910"/>
      <c r="AW113" s="910"/>
      <c r="AX113" s="910"/>
      <c r="AY113" s="910"/>
      <c r="AZ113" s="835" t="s">
        <v>203</v>
      </c>
      <c r="BA113" s="772"/>
      <c r="BB113" s="772"/>
      <c r="BC113" s="772"/>
      <c r="BD113" s="772"/>
      <c r="BE113" s="772"/>
      <c r="BF113" s="772"/>
      <c r="BG113" s="772"/>
      <c r="BH113" s="772"/>
      <c r="BI113" s="772"/>
      <c r="BJ113" s="772"/>
      <c r="BK113" s="772"/>
      <c r="BL113" s="772"/>
      <c r="BM113" s="772"/>
      <c r="BN113" s="772"/>
      <c r="BO113" s="772"/>
      <c r="BP113" s="773"/>
      <c r="BQ113" s="839">
        <v>50804</v>
      </c>
      <c r="BR113" s="840"/>
      <c r="BS113" s="840"/>
      <c r="BT113" s="840"/>
      <c r="BU113" s="840"/>
      <c r="BV113" s="840">
        <v>34786</v>
      </c>
      <c r="BW113" s="840"/>
      <c r="BX113" s="840"/>
      <c r="BY113" s="840"/>
      <c r="BZ113" s="840"/>
      <c r="CA113" s="840">
        <v>19383</v>
      </c>
      <c r="CB113" s="840"/>
      <c r="CC113" s="840"/>
      <c r="CD113" s="840"/>
      <c r="CE113" s="840"/>
      <c r="CF113" s="897">
        <v>0.4</v>
      </c>
      <c r="CG113" s="898"/>
      <c r="CH113" s="898"/>
      <c r="CI113" s="898"/>
      <c r="CJ113" s="898"/>
      <c r="CK113" s="914"/>
      <c r="CL113" s="756"/>
      <c r="CM113" s="835" t="s">
        <v>402</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4" t="s">
        <v>200</v>
      </c>
      <c r="DH113" s="765"/>
      <c r="DI113" s="765"/>
      <c r="DJ113" s="765"/>
      <c r="DK113" s="766"/>
      <c r="DL113" s="767" t="s">
        <v>200</v>
      </c>
      <c r="DM113" s="765"/>
      <c r="DN113" s="765"/>
      <c r="DO113" s="765"/>
      <c r="DP113" s="766"/>
      <c r="DQ113" s="767" t="s">
        <v>200</v>
      </c>
      <c r="DR113" s="765"/>
      <c r="DS113" s="765"/>
      <c r="DT113" s="765"/>
      <c r="DU113" s="766"/>
      <c r="DV113" s="836" t="s">
        <v>200</v>
      </c>
      <c r="DW113" s="837"/>
      <c r="DX113" s="837"/>
      <c r="DY113" s="837"/>
      <c r="DZ113" s="838"/>
    </row>
    <row r="114" spans="1:130" s="53" customFormat="1" ht="26.25" customHeight="1" x14ac:dyDescent="0.15">
      <c r="A114" s="745"/>
      <c r="B114" s="746"/>
      <c r="C114" s="772" t="s">
        <v>477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4">
        <v>16595</v>
      </c>
      <c r="AB114" s="765"/>
      <c r="AC114" s="765"/>
      <c r="AD114" s="765"/>
      <c r="AE114" s="766"/>
      <c r="AF114" s="767">
        <v>16771</v>
      </c>
      <c r="AG114" s="765"/>
      <c r="AH114" s="765"/>
      <c r="AI114" s="765"/>
      <c r="AJ114" s="766"/>
      <c r="AK114" s="767">
        <v>17912</v>
      </c>
      <c r="AL114" s="765"/>
      <c r="AM114" s="765"/>
      <c r="AN114" s="765"/>
      <c r="AO114" s="766"/>
      <c r="AP114" s="836">
        <v>0.4</v>
      </c>
      <c r="AQ114" s="837"/>
      <c r="AR114" s="837"/>
      <c r="AS114" s="837"/>
      <c r="AT114" s="838"/>
      <c r="AU114" s="909"/>
      <c r="AV114" s="910"/>
      <c r="AW114" s="910"/>
      <c r="AX114" s="910"/>
      <c r="AY114" s="910"/>
      <c r="AZ114" s="835" t="s">
        <v>478</v>
      </c>
      <c r="BA114" s="772"/>
      <c r="BB114" s="772"/>
      <c r="BC114" s="772"/>
      <c r="BD114" s="772"/>
      <c r="BE114" s="772"/>
      <c r="BF114" s="772"/>
      <c r="BG114" s="772"/>
      <c r="BH114" s="772"/>
      <c r="BI114" s="772"/>
      <c r="BJ114" s="772"/>
      <c r="BK114" s="772"/>
      <c r="BL114" s="772"/>
      <c r="BM114" s="772"/>
      <c r="BN114" s="772"/>
      <c r="BO114" s="772"/>
      <c r="BP114" s="773"/>
      <c r="BQ114" s="839">
        <v>1314479</v>
      </c>
      <c r="BR114" s="840"/>
      <c r="BS114" s="840"/>
      <c r="BT114" s="840"/>
      <c r="BU114" s="840"/>
      <c r="BV114" s="840">
        <v>1240415</v>
      </c>
      <c r="BW114" s="840"/>
      <c r="BX114" s="840"/>
      <c r="BY114" s="840"/>
      <c r="BZ114" s="840"/>
      <c r="CA114" s="840">
        <v>1274884</v>
      </c>
      <c r="CB114" s="840"/>
      <c r="CC114" s="840"/>
      <c r="CD114" s="840"/>
      <c r="CE114" s="840"/>
      <c r="CF114" s="897">
        <v>26.9</v>
      </c>
      <c r="CG114" s="898"/>
      <c r="CH114" s="898"/>
      <c r="CI114" s="898"/>
      <c r="CJ114" s="898"/>
      <c r="CK114" s="914"/>
      <c r="CL114" s="756"/>
      <c r="CM114" s="835" t="s">
        <v>479</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4" t="s">
        <v>200</v>
      </c>
      <c r="DH114" s="765"/>
      <c r="DI114" s="765"/>
      <c r="DJ114" s="765"/>
      <c r="DK114" s="766"/>
      <c r="DL114" s="767" t="s">
        <v>200</v>
      </c>
      <c r="DM114" s="765"/>
      <c r="DN114" s="765"/>
      <c r="DO114" s="765"/>
      <c r="DP114" s="766"/>
      <c r="DQ114" s="767" t="s">
        <v>200</v>
      </c>
      <c r="DR114" s="765"/>
      <c r="DS114" s="765"/>
      <c r="DT114" s="765"/>
      <c r="DU114" s="766"/>
      <c r="DV114" s="836" t="s">
        <v>200</v>
      </c>
      <c r="DW114" s="837"/>
      <c r="DX114" s="837"/>
      <c r="DY114" s="837"/>
      <c r="DZ114" s="838"/>
    </row>
    <row r="115" spans="1:130" s="53" customFormat="1" ht="26.25" customHeight="1" x14ac:dyDescent="0.15">
      <c r="A115" s="745"/>
      <c r="B115" s="746"/>
      <c r="C115" s="772" t="s">
        <v>371</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4" t="s">
        <v>200</v>
      </c>
      <c r="AB115" s="765"/>
      <c r="AC115" s="765"/>
      <c r="AD115" s="765"/>
      <c r="AE115" s="766"/>
      <c r="AF115" s="767" t="s">
        <v>200</v>
      </c>
      <c r="AG115" s="765"/>
      <c r="AH115" s="765"/>
      <c r="AI115" s="765"/>
      <c r="AJ115" s="766"/>
      <c r="AK115" s="767" t="s">
        <v>200</v>
      </c>
      <c r="AL115" s="765"/>
      <c r="AM115" s="765"/>
      <c r="AN115" s="765"/>
      <c r="AO115" s="766"/>
      <c r="AP115" s="836" t="s">
        <v>200</v>
      </c>
      <c r="AQ115" s="837"/>
      <c r="AR115" s="837"/>
      <c r="AS115" s="837"/>
      <c r="AT115" s="838"/>
      <c r="AU115" s="909"/>
      <c r="AV115" s="910"/>
      <c r="AW115" s="910"/>
      <c r="AX115" s="910"/>
      <c r="AY115" s="910"/>
      <c r="AZ115" s="835" t="s">
        <v>343</v>
      </c>
      <c r="BA115" s="772"/>
      <c r="BB115" s="772"/>
      <c r="BC115" s="772"/>
      <c r="BD115" s="772"/>
      <c r="BE115" s="772"/>
      <c r="BF115" s="772"/>
      <c r="BG115" s="772"/>
      <c r="BH115" s="772"/>
      <c r="BI115" s="772"/>
      <c r="BJ115" s="772"/>
      <c r="BK115" s="772"/>
      <c r="BL115" s="772"/>
      <c r="BM115" s="772"/>
      <c r="BN115" s="772"/>
      <c r="BO115" s="772"/>
      <c r="BP115" s="773"/>
      <c r="BQ115" s="839" t="s">
        <v>200</v>
      </c>
      <c r="BR115" s="840"/>
      <c r="BS115" s="840"/>
      <c r="BT115" s="840"/>
      <c r="BU115" s="840"/>
      <c r="BV115" s="840" t="s">
        <v>200</v>
      </c>
      <c r="BW115" s="840"/>
      <c r="BX115" s="840"/>
      <c r="BY115" s="840"/>
      <c r="BZ115" s="840"/>
      <c r="CA115" s="840" t="s">
        <v>200</v>
      </c>
      <c r="CB115" s="840"/>
      <c r="CC115" s="840"/>
      <c r="CD115" s="840"/>
      <c r="CE115" s="840"/>
      <c r="CF115" s="897" t="s">
        <v>200</v>
      </c>
      <c r="CG115" s="898"/>
      <c r="CH115" s="898"/>
      <c r="CI115" s="898"/>
      <c r="CJ115" s="898"/>
      <c r="CK115" s="914"/>
      <c r="CL115" s="756"/>
      <c r="CM115" s="835" t="s">
        <v>34</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4" t="s">
        <v>200</v>
      </c>
      <c r="DH115" s="765"/>
      <c r="DI115" s="765"/>
      <c r="DJ115" s="765"/>
      <c r="DK115" s="766"/>
      <c r="DL115" s="767" t="s">
        <v>200</v>
      </c>
      <c r="DM115" s="765"/>
      <c r="DN115" s="765"/>
      <c r="DO115" s="765"/>
      <c r="DP115" s="766"/>
      <c r="DQ115" s="767" t="s">
        <v>200</v>
      </c>
      <c r="DR115" s="765"/>
      <c r="DS115" s="765"/>
      <c r="DT115" s="765"/>
      <c r="DU115" s="766"/>
      <c r="DV115" s="836" t="s">
        <v>200</v>
      </c>
      <c r="DW115" s="837"/>
      <c r="DX115" s="837"/>
      <c r="DY115" s="837"/>
      <c r="DZ115" s="838"/>
    </row>
    <row r="116" spans="1:130" s="53" customFormat="1" ht="26.25" customHeight="1" x14ac:dyDescent="0.15">
      <c r="A116" s="747"/>
      <c r="B116" s="748"/>
      <c r="C116" s="844" t="s">
        <v>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64">
        <v>71</v>
      </c>
      <c r="AB116" s="765"/>
      <c r="AC116" s="765"/>
      <c r="AD116" s="765"/>
      <c r="AE116" s="766"/>
      <c r="AF116" s="767">
        <v>56</v>
      </c>
      <c r="AG116" s="765"/>
      <c r="AH116" s="765"/>
      <c r="AI116" s="765"/>
      <c r="AJ116" s="766"/>
      <c r="AK116" s="767">
        <v>18</v>
      </c>
      <c r="AL116" s="765"/>
      <c r="AM116" s="765"/>
      <c r="AN116" s="765"/>
      <c r="AO116" s="766"/>
      <c r="AP116" s="836">
        <v>0</v>
      </c>
      <c r="AQ116" s="837"/>
      <c r="AR116" s="837"/>
      <c r="AS116" s="837"/>
      <c r="AT116" s="838"/>
      <c r="AU116" s="909"/>
      <c r="AV116" s="910"/>
      <c r="AW116" s="910"/>
      <c r="AX116" s="910"/>
      <c r="AY116" s="910"/>
      <c r="AZ116" s="916" t="s">
        <v>223</v>
      </c>
      <c r="BA116" s="917"/>
      <c r="BB116" s="917"/>
      <c r="BC116" s="917"/>
      <c r="BD116" s="917"/>
      <c r="BE116" s="917"/>
      <c r="BF116" s="917"/>
      <c r="BG116" s="917"/>
      <c r="BH116" s="917"/>
      <c r="BI116" s="917"/>
      <c r="BJ116" s="917"/>
      <c r="BK116" s="917"/>
      <c r="BL116" s="917"/>
      <c r="BM116" s="917"/>
      <c r="BN116" s="917"/>
      <c r="BO116" s="917"/>
      <c r="BP116" s="918"/>
      <c r="BQ116" s="839" t="s">
        <v>200</v>
      </c>
      <c r="BR116" s="840"/>
      <c r="BS116" s="840"/>
      <c r="BT116" s="840"/>
      <c r="BU116" s="840"/>
      <c r="BV116" s="840" t="s">
        <v>200</v>
      </c>
      <c r="BW116" s="840"/>
      <c r="BX116" s="840"/>
      <c r="BY116" s="840"/>
      <c r="BZ116" s="840"/>
      <c r="CA116" s="840" t="s">
        <v>200</v>
      </c>
      <c r="CB116" s="840"/>
      <c r="CC116" s="840"/>
      <c r="CD116" s="840"/>
      <c r="CE116" s="840"/>
      <c r="CF116" s="897" t="s">
        <v>200</v>
      </c>
      <c r="CG116" s="898"/>
      <c r="CH116" s="898"/>
      <c r="CI116" s="898"/>
      <c r="CJ116" s="898"/>
      <c r="CK116" s="914"/>
      <c r="CL116" s="756"/>
      <c r="CM116" s="835" t="s">
        <v>480</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4" t="s">
        <v>200</v>
      </c>
      <c r="DH116" s="765"/>
      <c r="DI116" s="765"/>
      <c r="DJ116" s="765"/>
      <c r="DK116" s="766"/>
      <c r="DL116" s="767" t="s">
        <v>200</v>
      </c>
      <c r="DM116" s="765"/>
      <c r="DN116" s="765"/>
      <c r="DO116" s="765"/>
      <c r="DP116" s="766"/>
      <c r="DQ116" s="767" t="s">
        <v>200</v>
      </c>
      <c r="DR116" s="765"/>
      <c r="DS116" s="765"/>
      <c r="DT116" s="765"/>
      <c r="DU116" s="766"/>
      <c r="DV116" s="836" t="s">
        <v>200</v>
      </c>
      <c r="DW116" s="837"/>
      <c r="DX116" s="837"/>
      <c r="DY116" s="837"/>
      <c r="DZ116" s="838"/>
    </row>
    <row r="117" spans="1:130" s="53" customFormat="1" ht="26.25" customHeight="1" x14ac:dyDescent="0.15">
      <c r="A117" s="899" t="s">
        <v>267</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76" t="s">
        <v>321</v>
      </c>
      <c r="Z117" s="901"/>
      <c r="AA117" s="919">
        <v>1716502</v>
      </c>
      <c r="AB117" s="920"/>
      <c r="AC117" s="920"/>
      <c r="AD117" s="920"/>
      <c r="AE117" s="921"/>
      <c r="AF117" s="922">
        <v>1687913</v>
      </c>
      <c r="AG117" s="920"/>
      <c r="AH117" s="920"/>
      <c r="AI117" s="920"/>
      <c r="AJ117" s="921"/>
      <c r="AK117" s="922">
        <v>1678608</v>
      </c>
      <c r="AL117" s="920"/>
      <c r="AM117" s="920"/>
      <c r="AN117" s="920"/>
      <c r="AO117" s="921"/>
      <c r="AP117" s="923"/>
      <c r="AQ117" s="924"/>
      <c r="AR117" s="924"/>
      <c r="AS117" s="924"/>
      <c r="AT117" s="925"/>
      <c r="AU117" s="909"/>
      <c r="AV117" s="910"/>
      <c r="AW117" s="910"/>
      <c r="AX117" s="910"/>
      <c r="AY117" s="910"/>
      <c r="AZ117" s="894" t="s">
        <v>481</v>
      </c>
      <c r="BA117" s="895"/>
      <c r="BB117" s="895"/>
      <c r="BC117" s="895"/>
      <c r="BD117" s="895"/>
      <c r="BE117" s="895"/>
      <c r="BF117" s="895"/>
      <c r="BG117" s="895"/>
      <c r="BH117" s="895"/>
      <c r="BI117" s="895"/>
      <c r="BJ117" s="895"/>
      <c r="BK117" s="895"/>
      <c r="BL117" s="895"/>
      <c r="BM117" s="895"/>
      <c r="BN117" s="895"/>
      <c r="BO117" s="895"/>
      <c r="BP117" s="896"/>
      <c r="BQ117" s="839" t="s">
        <v>200</v>
      </c>
      <c r="BR117" s="840"/>
      <c r="BS117" s="840"/>
      <c r="BT117" s="840"/>
      <c r="BU117" s="840"/>
      <c r="BV117" s="840" t="s">
        <v>200</v>
      </c>
      <c r="BW117" s="840"/>
      <c r="BX117" s="840"/>
      <c r="BY117" s="840"/>
      <c r="BZ117" s="840"/>
      <c r="CA117" s="840" t="s">
        <v>200</v>
      </c>
      <c r="CB117" s="840"/>
      <c r="CC117" s="840"/>
      <c r="CD117" s="840"/>
      <c r="CE117" s="840"/>
      <c r="CF117" s="897" t="s">
        <v>200</v>
      </c>
      <c r="CG117" s="898"/>
      <c r="CH117" s="898"/>
      <c r="CI117" s="898"/>
      <c r="CJ117" s="898"/>
      <c r="CK117" s="914"/>
      <c r="CL117" s="756"/>
      <c r="CM117" s="835" t="s">
        <v>336</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4" t="s">
        <v>200</v>
      </c>
      <c r="DH117" s="765"/>
      <c r="DI117" s="765"/>
      <c r="DJ117" s="765"/>
      <c r="DK117" s="766"/>
      <c r="DL117" s="767" t="s">
        <v>200</v>
      </c>
      <c r="DM117" s="765"/>
      <c r="DN117" s="765"/>
      <c r="DO117" s="765"/>
      <c r="DP117" s="766"/>
      <c r="DQ117" s="767" t="s">
        <v>200</v>
      </c>
      <c r="DR117" s="765"/>
      <c r="DS117" s="765"/>
      <c r="DT117" s="765"/>
      <c r="DU117" s="766"/>
      <c r="DV117" s="836" t="s">
        <v>200</v>
      </c>
      <c r="DW117" s="837"/>
      <c r="DX117" s="837"/>
      <c r="DY117" s="837"/>
      <c r="DZ117" s="838"/>
    </row>
    <row r="118" spans="1:130" s="53" customFormat="1" ht="26.25" customHeight="1" x14ac:dyDescent="0.15">
      <c r="A118" s="899" t="s">
        <v>101</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902" t="s">
        <v>12</v>
      </c>
      <c r="AB118" s="900"/>
      <c r="AC118" s="900"/>
      <c r="AD118" s="900"/>
      <c r="AE118" s="901"/>
      <c r="AF118" s="902" t="s">
        <v>427</v>
      </c>
      <c r="AG118" s="900"/>
      <c r="AH118" s="900"/>
      <c r="AI118" s="900"/>
      <c r="AJ118" s="901"/>
      <c r="AK118" s="902" t="s">
        <v>387</v>
      </c>
      <c r="AL118" s="900"/>
      <c r="AM118" s="900"/>
      <c r="AN118" s="900"/>
      <c r="AO118" s="901"/>
      <c r="AP118" s="902" t="s">
        <v>468</v>
      </c>
      <c r="AQ118" s="900"/>
      <c r="AR118" s="900"/>
      <c r="AS118" s="900"/>
      <c r="AT118" s="903"/>
      <c r="AU118" s="909"/>
      <c r="AV118" s="910"/>
      <c r="AW118" s="910"/>
      <c r="AX118" s="910"/>
      <c r="AY118" s="910"/>
      <c r="AZ118" s="843" t="s">
        <v>482</v>
      </c>
      <c r="BA118" s="844"/>
      <c r="BB118" s="844"/>
      <c r="BC118" s="844"/>
      <c r="BD118" s="844"/>
      <c r="BE118" s="844"/>
      <c r="BF118" s="844"/>
      <c r="BG118" s="844"/>
      <c r="BH118" s="844"/>
      <c r="BI118" s="844"/>
      <c r="BJ118" s="844"/>
      <c r="BK118" s="844"/>
      <c r="BL118" s="844"/>
      <c r="BM118" s="844"/>
      <c r="BN118" s="844"/>
      <c r="BO118" s="844"/>
      <c r="BP118" s="845"/>
      <c r="BQ118" s="872" t="s">
        <v>200</v>
      </c>
      <c r="BR118" s="873"/>
      <c r="BS118" s="873"/>
      <c r="BT118" s="873"/>
      <c r="BU118" s="873"/>
      <c r="BV118" s="873" t="s">
        <v>200</v>
      </c>
      <c r="BW118" s="873"/>
      <c r="BX118" s="873"/>
      <c r="BY118" s="873"/>
      <c r="BZ118" s="873"/>
      <c r="CA118" s="873" t="s">
        <v>200</v>
      </c>
      <c r="CB118" s="873"/>
      <c r="CC118" s="873"/>
      <c r="CD118" s="873"/>
      <c r="CE118" s="873"/>
      <c r="CF118" s="897" t="s">
        <v>200</v>
      </c>
      <c r="CG118" s="898"/>
      <c r="CH118" s="898"/>
      <c r="CI118" s="898"/>
      <c r="CJ118" s="898"/>
      <c r="CK118" s="914"/>
      <c r="CL118" s="756"/>
      <c r="CM118" s="835" t="s">
        <v>483</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4" t="s">
        <v>200</v>
      </c>
      <c r="DH118" s="765"/>
      <c r="DI118" s="765"/>
      <c r="DJ118" s="765"/>
      <c r="DK118" s="766"/>
      <c r="DL118" s="767" t="s">
        <v>200</v>
      </c>
      <c r="DM118" s="765"/>
      <c r="DN118" s="765"/>
      <c r="DO118" s="765"/>
      <c r="DP118" s="766"/>
      <c r="DQ118" s="767" t="s">
        <v>200</v>
      </c>
      <c r="DR118" s="765"/>
      <c r="DS118" s="765"/>
      <c r="DT118" s="765"/>
      <c r="DU118" s="766"/>
      <c r="DV118" s="836" t="s">
        <v>200</v>
      </c>
      <c r="DW118" s="837"/>
      <c r="DX118" s="837"/>
      <c r="DY118" s="837"/>
      <c r="DZ118" s="838"/>
    </row>
    <row r="119" spans="1:130" s="53" customFormat="1" ht="26.25" customHeight="1" x14ac:dyDescent="0.15">
      <c r="A119" s="753" t="s">
        <v>381</v>
      </c>
      <c r="B119" s="754"/>
      <c r="C119" s="863" t="s">
        <v>471</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03" t="s">
        <v>200</v>
      </c>
      <c r="AB119" s="804"/>
      <c r="AC119" s="804"/>
      <c r="AD119" s="804"/>
      <c r="AE119" s="805"/>
      <c r="AF119" s="806" t="s">
        <v>200</v>
      </c>
      <c r="AG119" s="804"/>
      <c r="AH119" s="804"/>
      <c r="AI119" s="804"/>
      <c r="AJ119" s="805"/>
      <c r="AK119" s="806" t="s">
        <v>200</v>
      </c>
      <c r="AL119" s="804"/>
      <c r="AM119" s="804"/>
      <c r="AN119" s="804"/>
      <c r="AO119" s="805"/>
      <c r="AP119" s="904" t="s">
        <v>200</v>
      </c>
      <c r="AQ119" s="905"/>
      <c r="AR119" s="905"/>
      <c r="AS119" s="905"/>
      <c r="AT119" s="906"/>
      <c r="AU119" s="911"/>
      <c r="AV119" s="912"/>
      <c r="AW119" s="912"/>
      <c r="AX119" s="912"/>
      <c r="AY119" s="912"/>
      <c r="AZ119" s="74" t="s">
        <v>267</v>
      </c>
      <c r="BA119" s="74"/>
      <c r="BB119" s="74"/>
      <c r="BC119" s="74"/>
      <c r="BD119" s="74"/>
      <c r="BE119" s="74"/>
      <c r="BF119" s="74"/>
      <c r="BG119" s="74"/>
      <c r="BH119" s="74"/>
      <c r="BI119" s="74"/>
      <c r="BJ119" s="74"/>
      <c r="BK119" s="74"/>
      <c r="BL119" s="74"/>
      <c r="BM119" s="74"/>
      <c r="BN119" s="74"/>
      <c r="BO119" s="876" t="s">
        <v>169</v>
      </c>
      <c r="BP119" s="877"/>
      <c r="BQ119" s="872">
        <v>17208129</v>
      </c>
      <c r="BR119" s="873"/>
      <c r="BS119" s="873"/>
      <c r="BT119" s="873"/>
      <c r="BU119" s="873"/>
      <c r="BV119" s="873">
        <v>17137645</v>
      </c>
      <c r="BW119" s="873"/>
      <c r="BX119" s="873"/>
      <c r="BY119" s="873"/>
      <c r="BZ119" s="873"/>
      <c r="CA119" s="873">
        <v>17085478</v>
      </c>
      <c r="CB119" s="873"/>
      <c r="CC119" s="873"/>
      <c r="CD119" s="873"/>
      <c r="CE119" s="873"/>
      <c r="CF119" s="730"/>
      <c r="CG119" s="731"/>
      <c r="CH119" s="731"/>
      <c r="CI119" s="731"/>
      <c r="CJ119" s="880"/>
      <c r="CK119" s="915"/>
      <c r="CL119" s="758"/>
      <c r="CM119" s="843" t="s">
        <v>484</v>
      </c>
      <c r="CN119" s="844"/>
      <c r="CO119" s="844"/>
      <c r="CP119" s="844"/>
      <c r="CQ119" s="844"/>
      <c r="CR119" s="844"/>
      <c r="CS119" s="844"/>
      <c r="CT119" s="844"/>
      <c r="CU119" s="844"/>
      <c r="CV119" s="844"/>
      <c r="CW119" s="844"/>
      <c r="CX119" s="844"/>
      <c r="CY119" s="844"/>
      <c r="CZ119" s="844"/>
      <c r="DA119" s="844"/>
      <c r="DB119" s="844"/>
      <c r="DC119" s="844"/>
      <c r="DD119" s="844"/>
      <c r="DE119" s="844"/>
      <c r="DF119" s="845"/>
      <c r="DG119" s="783" t="s">
        <v>200</v>
      </c>
      <c r="DH119" s="784"/>
      <c r="DI119" s="784"/>
      <c r="DJ119" s="784"/>
      <c r="DK119" s="785"/>
      <c r="DL119" s="786" t="s">
        <v>200</v>
      </c>
      <c r="DM119" s="784"/>
      <c r="DN119" s="784"/>
      <c r="DO119" s="784"/>
      <c r="DP119" s="785"/>
      <c r="DQ119" s="786" t="s">
        <v>200</v>
      </c>
      <c r="DR119" s="784"/>
      <c r="DS119" s="784"/>
      <c r="DT119" s="784"/>
      <c r="DU119" s="785"/>
      <c r="DV119" s="860" t="s">
        <v>200</v>
      </c>
      <c r="DW119" s="861"/>
      <c r="DX119" s="861"/>
      <c r="DY119" s="861"/>
      <c r="DZ119" s="862"/>
    </row>
    <row r="120" spans="1:130" s="53" customFormat="1" ht="26.25" customHeight="1" x14ac:dyDescent="0.15">
      <c r="A120" s="755"/>
      <c r="B120" s="756"/>
      <c r="C120" s="835" t="s">
        <v>138</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4" t="s">
        <v>200</v>
      </c>
      <c r="AB120" s="765"/>
      <c r="AC120" s="765"/>
      <c r="AD120" s="765"/>
      <c r="AE120" s="766"/>
      <c r="AF120" s="767" t="s">
        <v>200</v>
      </c>
      <c r="AG120" s="765"/>
      <c r="AH120" s="765"/>
      <c r="AI120" s="765"/>
      <c r="AJ120" s="766"/>
      <c r="AK120" s="767" t="s">
        <v>200</v>
      </c>
      <c r="AL120" s="765"/>
      <c r="AM120" s="765"/>
      <c r="AN120" s="765"/>
      <c r="AO120" s="766"/>
      <c r="AP120" s="836" t="s">
        <v>200</v>
      </c>
      <c r="AQ120" s="837"/>
      <c r="AR120" s="837"/>
      <c r="AS120" s="837"/>
      <c r="AT120" s="838"/>
      <c r="AU120" s="881" t="s">
        <v>473</v>
      </c>
      <c r="AV120" s="882"/>
      <c r="AW120" s="882"/>
      <c r="AX120" s="882"/>
      <c r="AY120" s="883"/>
      <c r="AZ120" s="863" t="s">
        <v>213</v>
      </c>
      <c r="BA120" s="811"/>
      <c r="BB120" s="811"/>
      <c r="BC120" s="811"/>
      <c r="BD120" s="811"/>
      <c r="BE120" s="811"/>
      <c r="BF120" s="811"/>
      <c r="BG120" s="811"/>
      <c r="BH120" s="811"/>
      <c r="BI120" s="811"/>
      <c r="BJ120" s="811"/>
      <c r="BK120" s="811"/>
      <c r="BL120" s="811"/>
      <c r="BM120" s="811"/>
      <c r="BN120" s="811"/>
      <c r="BO120" s="811"/>
      <c r="BP120" s="812"/>
      <c r="BQ120" s="864">
        <v>2097751</v>
      </c>
      <c r="BR120" s="865"/>
      <c r="BS120" s="865"/>
      <c r="BT120" s="865"/>
      <c r="BU120" s="865"/>
      <c r="BV120" s="865">
        <v>2160391</v>
      </c>
      <c r="BW120" s="865"/>
      <c r="BX120" s="865"/>
      <c r="BY120" s="865"/>
      <c r="BZ120" s="865"/>
      <c r="CA120" s="865">
        <v>2706416</v>
      </c>
      <c r="CB120" s="865"/>
      <c r="CC120" s="865"/>
      <c r="CD120" s="865"/>
      <c r="CE120" s="865"/>
      <c r="CF120" s="889">
        <v>57.2</v>
      </c>
      <c r="CG120" s="890"/>
      <c r="CH120" s="890"/>
      <c r="CI120" s="890"/>
      <c r="CJ120" s="890"/>
      <c r="CK120" s="868" t="s">
        <v>263</v>
      </c>
      <c r="CL120" s="827"/>
      <c r="CM120" s="827"/>
      <c r="CN120" s="827"/>
      <c r="CO120" s="828"/>
      <c r="CP120" s="891" t="s">
        <v>459</v>
      </c>
      <c r="CQ120" s="892"/>
      <c r="CR120" s="892"/>
      <c r="CS120" s="892"/>
      <c r="CT120" s="892"/>
      <c r="CU120" s="892"/>
      <c r="CV120" s="892"/>
      <c r="CW120" s="892"/>
      <c r="CX120" s="892"/>
      <c r="CY120" s="892"/>
      <c r="CZ120" s="892"/>
      <c r="DA120" s="892"/>
      <c r="DB120" s="892"/>
      <c r="DC120" s="892"/>
      <c r="DD120" s="892"/>
      <c r="DE120" s="892"/>
      <c r="DF120" s="893"/>
      <c r="DG120" s="864">
        <v>473959</v>
      </c>
      <c r="DH120" s="865"/>
      <c r="DI120" s="865"/>
      <c r="DJ120" s="865"/>
      <c r="DK120" s="865"/>
      <c r="DL120" s="865">
        <v>514333</v>
      </c>
      <c r="DM120" s="865"/>
      <c r="DN120" s="865"/>
      <c r="DO120" s="865"/>
      <c r="DP120" s="865"/>
      <c r="DQ120" s="865">
        <v>562761</v>
      </c>
      <c r="DR120" s="865"/>
      <c r="DS120" s="865"/>
      <c r="DT120" s="865"/>
      <c r="DU120" s="865"/>
      <c r="DV120" s="866">
        <v>11.9</v>
      </c>
      <c r="DW120" s="866"/>
      <c r="DX120" s="866"/>
      <c r="DY120" s="866"/>
      <c r="DZ120" s="867"/>
    </row>
    <row r="121" spans="1:130" s="53" customFormat="1" ht="26.25" customHeight="1" x14ac:dyDescent="0.15">
      <c r="A121" s="755"/>
      <c r="B121" s="756"/>
      <c r="C121" s="894" t="s">
        <v>137</v>
      </c>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6"/>
      <c r="AA121" s="764" t="s">
        <v>200</v>
      </c>
      <c r="AB121" s="765"/>
      <c r="AC121" s="765"/>
      <c r="AD121" s="765"/>
      <c r="AE121" s="766"/>
      <c r="AF121" s="767" t="s">
        <v>200</v>
      </c>
      <c r="AG121" s="765"/>
      <c r="AH121" s="765"/>
      <c r="AI121" s="765"/>
      <c r="AJ121" s="766"/>
      <c r="AK121" s="767" t="s">
        <v>200</v>
      </c>
      <c r="AL121" s="765"/>
      <c r="AM121" s="765"/>
      <c r="AN121" s="765"/>
      <c r="AO121" s="766"/>
      <c r="AP121" s="836" t="s">
        <v>200</v>
      </c>
      <c r="AQ121" s="837"/>
      <c r="AR121" s="837"/>
      <c r="AS121" s="837"/>
      <c r="AT121" s="838"/>
      <c r="AU121" s="884"/>
      <c r="AV121" s="885"/>
      <c r="AW121" s="885"/>
      <c r="AX121" s="885"/>
      <c r="AY121" s="886"/>
      <c r="AZ121" s="835" t="s">
        <v>485</v>
      </c>
      <c r="BA121" s="772"/>
      <c r="BB121" s="772"/>
      <c r="BC121" s="772"/>
      <c r="BD121" s="772"/>
      <c r="BE121" s="772"/>
      <c r="BF121" s="772"/>
      <c r="BG121" s="772"/>
      <c r="BH121" s="772"/>
      <c r="BI121" s="772"/>
      <c r="BJ121" s="772"/>
      <c r="BK121" s="772"/>
      <c r="BL121" s="772"/>
      <c r="BM121" s="772"/>
      <c r="BN121" s="772"/>
      <c r="BO121" s="772"/>
      <c r="BP121" s="773"/>
      <c r="BQ121" s="839">
        <v>174839</v>
      </c>
      <c r="BR121" s="840"/>
      <c r="BS121" s="840"/>
      <c r="BT121" s="840"/>
      <c r="BU121" s="840"/>
      <c r="BV121" s="840">
        <v>138873</v>
      </c>
      <c r="BW121" s="840"/>
      <c r="BX121" s="840"/>
      <c r="BY121" s="840"/>
      <c r="BZ121" s="840"/>
      <c r="CA121" s="840">
        <v>105306</v>
      </c>
      <c r="CB121" s="840"/>
      <c r="CC121" s="840"/>
      <c r="CD121" s="840"/>
      <c r="CE121" s="840"/>
      <c r="CF121" s="897">
        <v>2.2000000000000002</v>
      </c>
      <c r="CG121" s="898"/>
      <c r="CH121" s="898"/>
      <c r="CI121" s="898"/>
      <c r="CJ121" s="898"/>
      <c r="CK121" s="869"/>
      <c r="CL121" s="830"/>
      <c r="CM121" s="830"/>
      <c r="CN121" s="830"/>
      <c r="CO121" s="831"/>
      <c r="CP121" s="857" t="s">
        <v>29</v>
      </c>
      <c r="CQ121" s="858"/>
      <c r="CR121" s="858"/>
      <c r="CS121" s="858"/>
      <c r="CT121" s="858"/>
      <c r="CU121" s="858"/>
      <c r="CV121" s="858"/>
      <c r="CW121" s="858"/>
      <c r="CX121" s="858"/>
      <c r="CY121" s="858"/>
      <c r="CZ121" s="858"/>
      <c r="DA121" s="858"/>
      <c r="DB121" s="858"/>
      <c r="DC121" s="858"/>
      <c r="DD121" s="858"/>
      <c r="DE121" s="858"/>
      <c r="DF121" s="859"/>
      <c r="DG121" s="839" t="s">
        <v>200</v>
      </c>
      <c r="DH121" s="840"/>
      <c r="DI121" s="840"/>
      <c r="DJ121" s="840"/>
      <c r="DK121" s="840"/>
      <c r="DL121" s="840" t="s">
        <v>200</v>
      </c>
      <c r="DM121" s="840"/>
      <c r="DN121" s="840"/>
      <c r="DO121" s="840"/>
      <c r="DP121" s="840"/>
      <c r="DQ121" s="840" t="s">
        <v>200</v>
      </c>
      <c r="DR121" s="840"/>
      <c r="DS121" s="840"/>
      <c r="DT121" s="840"/>
      <c r="DU121" s="840"/>
      <c r="DV121" s="841" t="s">
        <v>200</v>
      </c>
      <c r="DW121" s="841"/>
      <c r="DX121" s="841"/>
      <c r="DY121" s="841"/>
      <c r="DZ121" s="842"/>
    </row>
    <row r="122" spans="1:130" s="53" customFormat="1" ht="26.25" customHeight="1" x14ac:dyDescent="0.15">
      <c r="A122" s="755"/>
      <c r="B122" s="756"/>
      <c r="C122" s="835" t="s">
        <v>479</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4" t="s">
        <v>200</v>
      </c>
      <c r="AB122" s="765"/>
      <c r="AC122" s="765"/>
      <c r="AD122" s="765"/>
      <c r="AE122" s="766"/>
      <c r="AF122" s="767" t="s">
        <v>200</v>
      </c>
      <c r="AG122" s="765"/>
      <c r="AH122" s="765"/>
      <c r="AI122" s="765"/>
      <c r="AJ122" s="766"/>
      <c r="AK122" s="767" t="s">
        <v>200</v>
      </c>
      <c r="AL122" s="765"/>
      <c r="AM122" s="765"/>
      <c r="AN122" s="765"/>
      <c r="AO122" s="766"/>
      <c r="AP122" s="836" t="s">
        <v>200</v>
      </c>
      <c r="AQ122" s="837"/>
      <c r="AR122" s="837"/>
      <c r="AS122" s="837"/>
      <c r="AT122" s="838"/>
      <c r="AU122" s="884"/>
      <c r="AV122" s="885"/>
      <c r="AW122" s="885"/>
      <c r="AX122" s="885"/>
      <c r="AY122" s="886"/>
      <c r="AZ122" s="843" t="s">
        <v>487</v>
      </c>
      <c r="BA122" s="844"/>
      <c r="BB122" s="844"/>
      <c r="BC122" s="844"/>
      <c r="BD122" s="844"/>
      <c r="BE122" s="844"/>
      <c r="BF122" s="844"/>
      <c r="BG122" s="844"/>
      <c r="BH122" s="844"/>
      <c r="BI122" s="844"/>
      <c r="BJ122" s="844"/>
      <c r="BK122" s="844"/>
      <c r="BL122" s="844"/>
      <c r="BM122" s="844"/>
      <c r="BN122" s="844"/>
      <c r="BO122" s="844"/>
      <c r="BP122" s="845"/>
      <c r="BQ122" s="872">
        <v>10017762</v>
      </c>
      <c r="BR122" s="873"/>
      <c r="BS122" s="873"/>
      <c r="BT122" s="873"/>
      <c r="BU122" s="873"/>
      <c r="BV122" s="873">
        <v>10376996</v>
      </c>
      <c r="BW122" s="873"/>
      <c r="BX122" s="873"/>
      <c r="BY122" s="873"/>
      <c r="BZ122" s="873"/>
      <c r="CA122" s="873">
        <v>10481943</v>
      </c>
      <c r="CB122" s="873"/>
      <c r="CC122" s="873"/>
      <c r="CD122" s="873"/>
      <c r="CE122" s="873"/>
      <c r="CF122" s="874">
        <v>221.5</v>
      </c>
      <c r="CG122" s="875"/>
      <c r="CH122" s="875"/>
      <c r="CI122" s="875"/>
      <c r="CJ122" s="875"/>
      <c r="CK122" s="869"/>
      <c r="CL122" s="830"/>
      <c r="CM122" s="830"/>
      <c r="CN122" s="830"/>
      <c r="CO122" s="831"/>
      <c r="CP122" s="857" t="s">
        <v>163</v>
      </c>
      <c r="CQ122" s="858"/>
      <c r="CR122" s="858"/>
      <c r="CS122" s="858"/>
      <c r="CT122" s="858"/>
      <c r="CU122" s="858"/>
      <c r="CV122" s="858"/>
      <c r="CW122" s="858"/>
      <c r="CX122" s="858"/>
      <c r="CY122" s="858"/>
      <c r="CZ122" s="858"/>
      <c r="DA122" s="858"/>
      <c r="DB122" s="858"/>
      <c r="DC122" s="858"/>
      <c r="DD122" s="858"/>
      <c r="DE122" s="858"/>
      <c r="DF122" s="859"/>
      <c r="DG122" s="839" t="s">
        <v>200</v>
      </c>
      <c r="DH122" s="840"/>
      <c r="DI122" s="840"/>
      <c r="DJ122" s="840"/>
      <c r="DK122" s="840"/>
      <c r="DL122" s="840" t="s">
        <v>200</v>
      </c>
      <c r="DM122" s="840"/>
      <c r="DN122" s="840"/>
      <c r="DO122" s="840"/>
      <c r="DP122" s="840"/>
      <c r="DQ122" s="840" t="s">
        <v>200</v>
      </c>
      <c r="DR122" s="840"/>
      <c r="DS122" s="840"/>
      <c r="DT122" s="840"/>
      <c r="DU122" s="840"/>
      <c r="DV122" s="841" t="s">
        <v>200</v>
      </c>
      <c r="DW122" s="841"/>
      <c r="DX122" s="841"/>
      <c r="DY122" s="841"/>
      <c r="DZ122" s="842"/>
    </row>
    <row r="123" spans="1:130" s="53" customFormat="1" ht="26.25" customHeight="1" x14ac:dyDescent="0.15">
      <c r="A123" s="755"/>
      <c r="B123" s="756"/>
      <c r="C123" s="835" t="s">
        <v>480</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4" t="s">
        <v>200</v>
      </c>
      <c r="AB123" s="765"/>
      <c r="AC123" s="765"/>
      <c r="AD123" s="765"/>
      <c r="AE123" s="766"/>
      <c r="AF123" s="767" t="s">
        <v>200</v>
      </c>
      <c r="AG123" s="765"/>
      <c r="AH123" s="765"/>
      <c r="AI123" s="765"/>
      <c r="AJ123" s="766"/>
      <c r="AK123" s="767" t="s">
        <v>200</v>
      </c>
      <c r="AL123" s="765"/>
      <c r="AM123" s="765"/>
      <c r="AN123" s="765"/>
      <c r="AO123" s="766"/>
      <c r="AP123" s="836" t="s">
        <v>200</v>
      </c>
      <c r="AQ123" s="837"/>
      <c r="AR123" s="837"/>
      <c r="AS123" s="837"/>
      <c r="AT123" s="838"/>
      <c r="AU123" s="887"/>
      <c r="AV123" s="888"/>
      <c r="AW123" s="888"/>
      <c r="AX123" s="888"/>
      <c r="AY123" s="888"/>
      <c r="AZ123" s="74" t="s">
        <v>267</v>
      </c>
      <c r="BA123" s="74"/>
      <c r="BB123" s="74"/>
      <c r="BC123" s="74"/>
      <c r="BD123" s="74"/>
      <c r="BE123" s="74"/>
      <c r="BF123" s="74"/>
      <c r="BG123" s="74"/>
      <c r="BH123" s="74"/>
      <c r="BI123" s="74"/>
      <c r="BJ123" s="74"/>
      <c r="BK123" s="74"/>
      <c r="BL123" s="74"/>
      <c r="BM123" s="74"/>
      <c r="BN123" s="74"/>
      <c r="BO123" s="876" t="s">
        <v>488</v>
      </c>
      <c r="BP123" s="877"/>
      <c r="BQ123" s="878">
        <v>12290352</v>
      </c>
      <c r="BR123" s="879"/>
      <c r="BS123" s="879"/>
      <c r="BT123" s="879"/>
      <c r="BU123" s="879"/>
      <c r="BV123" s="879">
        <v>12676260</v>
      </c>
      <c r="BW123" s="879"/>
      <c r="BX123" s="879"/>
      <c r="BY123" s="879"/>
      <c r="BZ123" s="879"/>
      <c r="CA123" s="879">
        <v>13293665</v>
      </c>
      <c r="CB123" s="879"/>
      <c r="CC123" s="879"/>
      <c r="CD123" s="879"/>
      <c r="CE123" s="879"/>
      <c r="CF123" s="730"/>
      <c r="CG123" s="731"/>
      <c r="CH123" s="731"/>
      <c r="CI123" s="731"/>
      <c r="CJ123" s="880"/>
      <c r="CK123" s="869"/>
      <c r="CL123" s="830"/>
      <c r="CM123" s="830"/>
      <c r="CN123" s="830"/>
      <c r="CO123" s="831"/>
      <c r="CP123" s="857" t="s">
        <v>458</v>
      </c>
      <c r="CQ123" s="858"/>
      <c r="CR123" s="858"/>
      <c r="CS123" s="858"/>
      <c r="CT123" s="858"/>
      <c r="CU123" s="858"/>
      <c r="CV123" s="858"/>
      <c r="CW123" s="858"/>
      <c r="CX123" s="858"/>
      <c r="CY123" s="858"/>
      <c r="CZ123" s="858"/>
      <c r="DA123" s="858"/>
      <c r="DB123" s="858"/>
      <c r="DC123" s="858"/>
      <c r="DD123" s="858"/>
      <c r="DE123" s="858"/>
      <c r="DF123" s="859"/>
      <c r="DG123" s="764" t="s">
        <v>200</v>
      </c>
      <c r="DH123" s="765"/>
      <c r="DI123" s="765"/>
      <c r="DJ123" s="765"/>
      <c r="DK123" s="766"/>
      <c r="DL123" s="767" t="s">
        <v>200</v>
      </c>
      <c r="DM123" s="765"/>
      <c r="DN123" s="765"/>
      <c r="DO123" s="765"/>
      <c r="DP123" s="766"/>
      <c r="DQ123" s="767" t="s">
        <v>200</v>
      </c>
      <c r="DR123" s="765"/>
      <c r="DS123" s="765"/>
      <c r="DT123" s="765"/>
      <c r="DU123" s="766"/>
      <c r="DV123" s="836" t="s">
        <v>200</v>
      </c>
      <c r="DW123" s="837"/>
      <c r="DX123" s="837"/>
      <c r="DY123" s="837"/>
      <c r="DZ123" s="838"/>
    </row>
    <row r="124" spans="1:130" s="53" customFormat="1" ht="26.25" customHeight="1" x14ac:dyDescent="0.15">
      <c r="A124" s="755"/>
      <c r="B124" s="756"/>
      <c r="C124" s="835" t="s">
        <v>336</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4" t="s">
        <v>200</v>
      </c>
      <c r="AB124" s="765"/>
      <c r="AC124" s="765"/>
      <c r="AD124" s="765"/>
      <c r="AE124" s="766"/>
      <c r="AF124" s="767" t="s">
        <v>200</v>
      </c>
      <c r="AG124" s="765"/>
      <c r="AH124" s="765"/>
      <c r="AI124" s="765"/>
      <c r="AJ124" s="766"/>
      <c r="AK124" s="767" t="s">
        <v>200</v>
      </c>
      <c r="AL124" s="765"/>
      <c r="AM124" s="765"/>
      <c r="AN124" s="765"/>
      <c r="AO124" s="766"/>
      <c r="AP124" s="836" t="s">
        <v>200</v>
      </c>
      <c r="AQ124" s="837"/>
      <c r="AR124" s="837"/>
      <c r="AS124" s="837"/>
      <c r="AT124" s="838"/>
      <c r="AU124" s="851" t="s">
        <v>489</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115.1</v>
      </c>
      <c r="BR124" s="855"/>
      <c r="BS124" s="855"/>
      <c r="BT124" s="855"/>
      <c r="BU124" s="855"/>
      <c r="BV124" s="855">
        <v>100.9</v>
      </c>
      <c r="BW124" s="855"/>
      <c r="BX124" s="855"/>
      <c r="BY124" s="855"/>
      <c r="BZ124" s="855"/>
      <c r="CA124" s="855">
        <v>80.099999999999994</v>
      </c>
      <c r="CB124" s="855"/>
      <c r="CC124" s="855"/>
      <c r="CD124" s="855"/>
      <c r="CE124" s="855"/>
      <c r="CF124" s="738"/>
      <c r="CG124" s="739"/>
      <c r="CH124" s="739"/>
      <c r="CI124" s="739"/>
      <c r="CJ124" s="856"/>
      <c r="CK124" s="870"/>
      <c r="CL124" s="870"/>
      <c r="CM124" s="870"/>
      <c r="CN124" s="870"/>
      <c r="CO124" s="871"/>
      <c r="CP124" s="857" t="s">
        <v>490</v>
      </c>
      <c r="CQ124" s="858"/>
      <c r="CR124" s="858"/>
      <c r="CS124" s="858"/>
      <c r="CT124" s="858"/>
      <c r="CU124" s="858"/>
      <c r="CV124" s="858"/>
      <c r="CW124" s="858"/>
      <c r="CX124" s="858"/>
      <c r="CY124" s="858"/>
      <c r="CZ124" s="858"/>
      <c r="DA124" s="858"/>
      <c r="DB124" s="858"/>
      <c r="DC124" s="858"/>
      <c r="DD124" s="858"/>
      <c r="DE124" s="858"/>
      <c r="DF124" s="859"/>
      <c r="DG124" s="783" t="s">
        <v>200</v>
      </c>
      <c r="DH124" s="784"/>
      <c r="DI124" s="784"/>
      <c r="DJ124" s="784"/>
      <c r="DK124" s="785"/>
      <c r="DL124" s="786" t="s">
        <v>200</v>
      </c>
      <c r="DM124" s="784"/>
      <c r="DN124" s="784"/>
      <c r="DO124" s="784"/>
      <c r="DP124" s="785"/>
      <c r="DQ124" s="786" t="s">
        <v>200</v>
      </c>
      <c r="DR124" s="784"/>
      <c r="DS124" s="784"/>
      <c r="DT124" s="784"/>
      <c r="DU124" s="785"/>
      <c r="DV124" s="860" t="s">
        <v>200</v>
      </c>
      <c r="DW124" s="861"/>
      <c r="DX124" s="861"/>
      <c r="DY124" s="861"/>
      <c r="DZ124" s="862"/>
    </row>
    <row r="125" spans="1:130" s="53" customFormat="1" ht="26.25" customHeight="1" x14ac:dyDescent="0.15">
      <c r="A125" s="755"/>
      <c r="B125" s="756"/>
      <c r="C125" s="835" t="s">
        <v>483</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4" t="s">
        <v>200</v>
      </c>
      <c r="AB125" s="765"/>
      <c r="AC125" s="765"/>
      <c r="AD125" s="765"/>
      <c r="AE125" s="766"/>
      <c r="AF125" s="767" t="s">
        <v>200</v>
      </c>
      <c r="AG125" s="765"/>
      <c r="AH125" s="765"/>
      <c r="AI125" s="765"/>
      <c r="AJ125" s="766"/>
      <c r="AK125" s="767" t="s">
        <v>200</v>
      </c>
      <c r="AL125" s="765"/>
      <c r="AM125" s="765"/>
      <c r="AN125" s="765"/>
      <c r="AO125" s="766"/>
      <c r="AP125" s="836" t="s">
        <v>200</v>
      </c>
      <c r="AQ125" s="837"/>
      <c r="AR125" s="837"/>
      <c r="AS125" s="837"/>
      <c r="AT125" s="838"/>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826" t="s">
        <v>299</v>
      </c>
      <c r="CL125" s="827"/>
      <c r="CM125" s="827"/>
      <c r="CN125" s="827"/>
      <c r="CO125" s="828"/>
      <c r="CP125" s="863" t="s">
        <v>141</v>
      </c>
      <c r="CQ125" s="811"/>
      <c r="CR125" s="811"/>
      <c r="CS125" s="811"/>
      <c r="CT125" s="811"/>
      <c r="CU125" s="811"/>
      <c r="CV125" s="811"/>
      <c r="CW125" s="811"/>
      <c r="CX125" s="811"/>
      <c r="CY125" s="811"/>
      <c r="CZ125" s="811"/>
      <c r="DA125" s="811"/>
      <c r="DB125" s="811"/>
      <c r="DC125" s="811"/>
      <c r="DD125" s="811"/>
      <c r="DE125" s="811"/>
      <c r="DF125" s="812"/>
      <c r="DG125" s="864" t="s">
        <v>200</v>
      </c>
      <c r="DH125" s="865"/>
      <c r="DI125" s="865"/>
      <c r="DJ125" s="865"/>
      <c r="DK125" s="865"/>
      <c r="DL125" s="865" t="s">
        <v>200</v>
      </c>
      <c r="DM125" s="865"/>
      <c r="DN125" s="865"/>
      <c r="DO125" s="865"/>
      <c r="DP125" s="865"/>
      <c r="DQ125" s="865" t="s">
        <v>200</v>
      </c>
      <c r="DR125" s="865"/>
      <c r="DS125" s="865"/>
      <c r="DT125" s="865"/>
      <c r="DU125" s="865"/>
      <c r="DV125" s="866" t="s">
        <v>200</v>
      </c>
      <c r="DW125" s="866"/>
      <c r="DX125" s="866"/>
      <c r="DY125" s="866"/>
      <c r="DZ125" s="867"/>
    </row>
    <row r="126" spans="1:130" s="53" customFormat="1" ht="26.25" customHeight="1" x14ac:dyDescent="0.15">
      <c r="A126" s="755"/>
      <c r="B126" s="756"/>
      <c r="C126" s="835" t="s">
        <v>484</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4" t="s">
        <v>200</v>
      </c>
      <c r="AB126" s="765"/>
      <c r="AC126" s="765"/>
      <c r="AD126" s="765"/>
      <c r="AE126" s="766"/>
      <c r="AF126" s="767" t="s">
        <v>200</v>
      </c>
      <c r="AG126" s="765"/>
      <c r="AH126" s="765"/>
      <c r="AI126" s="765"/>
      <c r="AJ126" s="766"/>
      <c r="AK126" s="767" t="s">
        <v>200</v>
      </c>
      <c r="AL126" s="765"/>
      <c r="AM126" s="765"/>
      <c r="AN126" s="765"/>
      <c r="AO126" s="766"/>
      <c r="AP126" s="836" t="s">
        <v>200</v>
      </c>
      <c r="AQ126" s="837"/>
      <c r="AR126" s="837"/>
      <c r="AS126" s="837"/>
      <c r="AT126" s="838"/>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829"/>
      <c r="CL126" s="830"/>
      <c r="CM126" s="830"/>
      <c r="CN126" s="830"/>
      <c r="CO126" s="831"/>
      <c r="CP126" s="835" t="s">
        <v>413</v>
      </c>
      <c r="CQ126" s="772"/>
      <c r="CR126" s="772"/>
      <c r="CS126" s="772"/>
      <c r="CT126" s="772"/>
      <c r="CU126" s="772"/>
      <c r="CV126" s="772"/>
      <c r="CW126" s="772"/>
      <c r="CX126" s="772"/>
      <c r="CY126" s="772"/>
      <c r="CZ126" s="772"/>
      <c r="DA126" s="772"/>
      <c r="DB126" s="772"/>
      <c r="DC126" s="772"/>
      <c r="DD126" s="772"/>
      <c r="DE126" s="772"/>
      <c r="DF126" s="773"/>
      <c r="DG126" s="839" t="s">
        <v>200</v>
      </c>
      <c r="DH126" s="840"/>
      <c r="DI126" s="840"/>
      <c r="DJ126" s="840"/>
      <c r="DK126" s="840"/>
      <c r="DL126" s="840" t="s">
        <v>200</v>
      </c>
      <c r="DM126" s="840"/>
      <c r="DN126" s="840"/>
      <c r="DO126" s="840"/>
      <c r="DP126" s="840"/>
      <c r="DQ126" s="840" t="s">
        <v>200</v>
      </c>
      <c r="DR126" s="840"/>
      <c r="DS126" s="840"/>
      <c r="DT126" s="840"/>
      <c r="DU126" s="840"/>
      <c r="DV126" s="841" t="s">
        <v>200</v>
      </c>
      <c r="DW126" s="841"/>
      <c r="DX126" s="841"/>
      <c r="DY126" s="841"/>
      <c r="DZ126" s="842"/>
    </row>
    <row r="127" spans="1:130" s="53" customFormat="1" ht="26.25" customHeight="1" x14ac:dyDescent="0.15">
      <c r="A127" s="757"/>
      <c r="B127" s="758"/>
      <c r="C127" s="843" t="s">
        <v>84</v>
      </c>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5"/>
      <c r="AA127" s="764" t="s">
        <v>200</v>
      </c>
      <c r="AB127" s="765"/>
      <c r="AC127" s="765"/>
      <c r="AD127" s="765"/>
      <c r="AE127" s="766"/>
      <c r="AF127" s="767" t="s">
        <v>200</v>
      </c>
      <c r="AG127" s="765"/>
      <c r="AH127" s="765"/>
      <c r="AI127" s="765"/>
      <c r="AJ127" s="766"/>
      <c r="AK127" s="767" t="s">
        <v>200</v>
      </c>
      <c r="AL127" s="765"/>
      <c r="AM127" s="765"/>
      <c r="AN127" s="765"/>
      <c r="AO127" s="766"/>
      <c r="AP127" s="836" t="s">
        <v>200</v>
      </c>
      <c r="AQ127" s="837"/>
      <c r="AR127" s="837"/>
      <c r="AS127" s="837"/>
      <c r="AT127" s="838"/>
      <c r="AU127" s="61"/>
      <c r="AV127" s="61"/>
      <c r="AW127" s="61"/>
      <c r="AX127" s="846" t="s">
        <v>491</v>
      </c>
      <c r="AY127" s="847"/>
      <c r="AZ127" s="847"/>
      <c r="BA127" s="847"/>
      <c r="BB127" s="847"/>
      <c r="BC127" s="847"/>
      <c r="BD127" s="847"/>
      <c r="BE127" s="848"/>
      <c r="BF127" s="849" t="s">
        <v>492</v>
      </c>
      <c r="BG127" s="847"/>
      <c r="BH127" s="847"/>
      <c r="BI127" s="847"/>
      <c r="BJ127" s="847"/>
      <c r="BK127" s="847"/>
      <c r="BL127" s="848"/>
      <c r="BM127" s="849" t="s">
        <v>414</v>
      </c>
      <c r="BN127" s="847"/>
      <c r="BO127" s="847"/>
      <c r="BP127" s="847"/>
      <c r="BQ127" s="847"/>
      <c r="BR127" s="847"/>
      <c r="BS127" s="848"/>
      <c r="BT127" s="849" t="s">
        <v>406</v>
      </c>
      <c r="BU127" s="847"/>
      <c r="BV127" s="847"/>
      <c r="BW127" s="847"/>
      <c r="BX127" s="847"/>
      <c r="BY127" s="847"/>
      <c r="BZ127" s="850"/>
      <c r="CA127" s="61"/>
      <c r="CB127" s="61"/>
      <c r="CC127" s="61"/>
      <c r="CD127" s="79"/>
      <c r="CE127" s="79"/>
      <c r="CF127" s="79"/>
      <c r="CG127" s="61"/>
      <c r="CH127" s="61"/>
      <c r="CI127" s="61"/>
      <c r="CJ127" s="80"/>
      <c r="CK127" s="829"/>
      <c r="CL127" s="830"/>
      <c r="CM127" s="830"/>
      <c r="CN127" s="830"/>
      <c r="CO127" s="831"/>
      <c r="CP127" s="835" t="s">
        <v>443</v>
      </c>
      <c r="CQ127" s="772"/>
      <c r="CR127" s="772"/>
      <c r="CS127" s="772"/>
      <c r="CT127" s="772"/>
      <c r="CU127" s="772"/>
      <c r="CV127" s="772"/>
      <c r="CW127" s="772"/>
      <c r="CX127" s="772"/>
      <c r="CY127" s="772"/>
      <c r="CZ127" s="772"/>
      <c r="DA127" s="772"/>
      <c r="DB127" s="772"/>
      <c r="DC127" s="772"/>
      <c r="DD127" s="772"/>
      <c r="DE127" s="772"/>
      <c r="DF127" s="773"/>
      <c r="DG127" s="839" t="s">
        <v>200</v>
      </c>
      <c r="DH127" s="840"/>
      <c r="DI127" s="840"/>
      <c r="DJ127" s="840"/>
      <c r="DK127" s="840"/>
      <c r="DL127" s="840" t="s">
        <v>200</v>
      </c>
      <c r="DM127" s="840"/>
      <c r="DN127" s="840"/>
      <c r="DO127" s="840"/>
      <c r="DP127" s="840"/>
      <c r="DQ127" s="840" t="s">
        <v>200</v>
      </c>
      <c r="DR127" s="840"/>
      <c r="DS127" s="840"/>
      <c r="DT127" s="840"/>
      <c r="DU127" s="840"/>
      <c r="DV127" s="841" t="s">
        <v>200</v>
      </c>
      <c r="DW127" s="841"/>
      <c r="DX127" s="841"/>
      <c r="DY127" s="841"/>
      <c r="DZ127" s="842"/>
    </row>
    <row r="128" spans="1:130" s="53" customFormat="1" ht="26.25" customHeight="1" x14ac:dyDescent="0.15">
      <c r="A128" s="799" t="s">
        <v>493</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6</v>
      </c>
      <c r="X128" s="801"/>
      <c r="Y128" s="801"/>
      <c r="Z128" s="802"/>
      <c r="AA128" s="803">
        <v>43983</v>
      </c>
      <c r="AB128" s="804"/>
      <c r="AC128" s="804"/>
      <c r="AD128" s="804"/>
      <c r="AE128" s="805"/>
      <c r="AF128" s="806">
        <v>33920</v>
      </c>
      <c r="AG128" s="804"/>
      <c r="AH128" s="804"/>
      <c r="AI128" s="804"/>
      <c r="AJ128" s="805"/>
      <c r="AK128" s="806">
        <v>38796</v>
      </c>
      <c r="AL128" s="804"/>
      <c r="AM128" s="804"/>
      <c r="AN128" s="804"/>
      <c r="AO128" s="805"/>
      <c r="AP128" s="807"/>
      <c r="AQ128" s="808"/>
      <c r="AR128" s="808"/>
      <c r="AS128" s="808"/>
      <c r="AT128" s="809"/>
      <c r="AU128" s="61"/>
      <c r="AV128" s="61"/>
      <c r="AW128" s="61"/>
      <c r="AX128" s="810" t="s">
        <v>305</v>
      </c>
      <c r="AY128" s="811"/>
      <c r="AZ128" s="811"/>
      <c r="BA128" s="811"/>
      <c r="BB128" s="811"/>
      <c r="BC128" s="811"/>
      <c r="BD128" s="811"/>
      <c r="BE128" s="812"/>
      <c r="BF128" s="813" t="s">
        <v>200</v>
      </c>
      <c r="BG128" s="814"/>
      <c r="BH128" s="814"/>
      <c r="BI128" s="814"/>
      <c r="BJ128" s="814"/>
      <c r="BK128" s="814"/>
      <c r="BL128" s="815"/>
      <c r="BM128" s="813">
        <v>14.61</v>
      </c>
      <c r="BN128" s="814"/>
      <c r="BO128" s="814"/>
      <c r="BP128" s="814"/>
      <c r="BQ128" s="814"/>
      <c r="BR128" s="814"/>
      <c r="BS128" s="815"/>
      <c r="BT128" s="813">
        <v>20</v>
      </c>
      <c r="BU128" s="814"/>
      <c r="BV128" s="814"/>
      <c r="BW128" s="814"/>
      <c r="BX128" s="814"/>
      <c r="BY128" s="814"/>
      <c r="BZ128" s="816"/>
      <c r="CA128" s="79"/>
      <c r="CB128" s="79"/>
      <c r="CC128" s="79"/>
      <c r="CD128" s="79"/>
      <c r="CE128" s="79"/>
      <c r="CF128" s="79"/>
      <c r="CG128" s="61"/>
      <c r="CH128" s="61"/>
      <c r="CI128" s="61"/>
      <c r="CJ128" s="80"/>
      <c r="CK128" s="832"/>
      <c r="CL128" s="833"/>
      <c r="CM128" s="833"/>
      <c r="CN128" s="833"/>
      <c r="CO128" s="834"/>
      <c r="CP128" s="817" t="s">
        <v>399</v>
      </c>
      <c r="CQ128" s="791"/>
      <c r="CR128" s="791"/>
      <c r="CS128" s="791"/>
      <c r="CT128" s="791"/>
      <c r="CU128" s="791"/>
      <c r="CV128" s="791"/>
      <c r="CW128" s="791"/>
      <c r="CX128" s="791"/>
      <c r="CY128" s="791"/>
      <c r="CZ128" s="791"/>
      <c r="DA128" s="791"/>
      <c r="DB128" s="791"/>
      <c r="DC128" s="791"/>
      <c r="DD128" s="791"/>
      <c r="DE128" s="791"/>
      <c r="DF128" s="792"/>
      <c r="DG128" s="818" t="s">
        <v>200</v>
      </c>
      <c r="DH128" s="819"/>
      <c r="DI128" s="819"/>
      <c r="DJ128" s="819"/>
      <c r="DK128" s="819"/>
      <c r="DL128" s="819" t="s">
        <v>200</v>
      </c>
      <c r="DM128" s="819"/>
      <c r="DN128" s="819"/>
      <c r="DO128" s="819"/>
      <c r="DP128" s="819"/>
      <c r="DQ128" s="819" t="s">
        <v>200</v>
      </c>
      <c r="DR128" s="819"/>
      <c r="DS128" s="819"/>
      <c r="DT128" s="819"/>
      <c r="DU128" s="819"/>
      <c r="DV128" s="820" t="s">
        <v>200</v>
      </c>
      <c r="DW128" s="820"/>
      <c r="DX128" s="820"/>
      <c r="DY128" s="820"/>
      <c r="DZ128" s="821"/>
    </row>
    <row r="129" spans="1:131" s="53" customFormat="1" ht="26.25" customHeight="1" x14ac:dyDescent="0.15">
      <c r="A129" s="759" t="s">
        <v>174</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231</v>
      </c>
      <c r="X129" s="762"/>
      <c r="Y129" s="762"/>
      <c r="Z129" s="763"/>
      <c r="AA129" s="764">
        <v>5115890</v>
      </c>
      <c r="AB129" s="765"/>
      <c r="AC129" s="765"/>
      <c r="AD129" s="765"/>
      <c r="AE129" s="766"/>
      <c r="AF129" s="767">
        <v>5283268</v>
      </c>
      <c r="AG129" s="765"/>
      <c r="AH129" s="765"/>
      <c r="AI129" s="765"/>
      <c r="AJ129" s="766"/>
      <c r="AK129" s="767">
        <v>5662711</v>
      </c>
      <c r="AL129" s="765"/>
      <c r="AM129" s="765"/>
      <c r="AN129" s="765"/>
      <c r="AO129" s="766"/>
      <c r="AP129" s="768"/>
      <c r="AQ129" s="769"/>
      <c r="AR129" s="769"/>
      <c r="AS129" s="769"/>
      <c r="AT129" s="770"/>
      <c r="AU129" s="72"/>
      <c r="AV129" s="72"/>
      <c r="AW129" s="72"/>
      <c r="AX129" s="771" t="s">
        <v>125</v>
      </c>
      <c r="AY129" s="772"/>
      <c r="AZ129" s="772"/>
      <c r="BA129" s="772"/>
      <c r="BB129" s="772"/>
      <c r="BC129" s="772"/>
      <c r="BD129" s="772"/>
      <c r="BE129" s="773"/>
      <c r="BF129" s="822" t="s">
        <v>200</v>
      </c>
      <c r="BG129" s="823"/>
      <c r="BH129" s="823"/>
      <c r="BI129" s="823"/>
      <c r="BJ129" s="823"/>
      <c r="BK129" s="823"/>
      <c r="BL129" s="824"/>
      <c r="BM129" s="822">
        <v>19.61</v>
      </c>
      <c r="BN129" s="823"/>
      <c r="BO129" s="823"/>
      <c r="BP129" s="823"/>
      <c r="BQ129" s="823"/>
      <c r="BR129" s="823"/>
      <c r="BS129" s="824"/>
      <c r="BT129" s="822">
        <v>30</v>
      </c>
      <c r="BU129" s="823"/>
      <c r="BV129" s="823"/>
      <c r="BW129" s="823"/>
      <c r="BX129" s="823"/>
      <c r="BY129" s="823"/>
      <c r="BZ129" s="82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15">
      <c r="A130" s="759" t="s">
        <v>494</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495</v>
      </c>
      <c r="X130" s="762"/>
      <c r="Y130" s="762"/>
      <c r="Z130" s="763"/>
      <c r="AA130" s="764">
        <v>846191</v>
      </c>
      <c r="AB130" s="765"/>
      <c r="AC130" s="765"/>
      <c r="AD130" s="765"/>
      <c r="AE130" s="766"/>
      <c r="AF130" s="767">
        <v>862713</v>
      </c>
      <c r="AG130" s="765"/>
      <c r="AH130" s="765"/>
      <c r="AI130" s="765"/>
      <c r="AJ130" s="766"/>
      <c r="AK130" s="767">
        <v>931018</v>
      </c>
      <c r="AL130" s="765"/>
      <c r="AM130" s="765"/>
      <c r="AN130" s="765"/>
      <c r="AO130" s="766"/>
      <c r="AP130" s="768"/>
      <c r="AQ130" s="769"/>
      <c r="AR130" s="769"/>
      <c r="AS130" s="769"/>
      <c r="AT130" s="770"/>
      <c r="AU130" s="72"/>
      <c r="AV130" s="72"/>
      <c r="AW130" s="72"/>
      <c r="AX130" s="771" t="s">
        <v>429</v>
      </c>
      <c r="AY130" s="772"/>
      <c r="AZ130" s="772"/>
      <c r="BA130" s="772"/>
      <c r="BB130" s="772"/>
      <c r="BC130" s="772"/>
      <c r="BD130" s="772"/>
      <c r="BE130" s="773"/>
      <c r="BF130" s="774">
        <v>17.399999999999999</v>
      </c>
      <c r="BG130" s="775"/>
      <c r="BH130" s="775"/>
      <c r="BI130" s="775"/>
      <c r="BJ130" s="775"/>
      <c r="BK130" s="775"/>
      <c r="BL130" s="776"/>
      <c r="BM130" s="774">
        <v>25</v>
      </c>
      <c r="BN130" s="775"/>
      <c r="BO130" s="775"/>
      <c r="BP130" s="775"/>
      <c r="BQ130" s="775"/>
      <c r="BR130" s="775"/>
      <c r="BS130" s="776"/>
      <c r="BT130" s="774">
        <v>35</v>
      </c>
      <c r="BU130" s="775"/>
      <c r="BV130" s="775"/>
      <c r="BW130" s="775"/>
      <c r="BX130" s="775"/>
      <c r="BY130" s="775"/>
      <c r="BZ130" s="777"/>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15">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176</v>
      </c>
      <c r="X131" s="781"/>
      <c r="Y131" s="781"/>
      <c r="Z131" s="782"/>
      <c r="AA131" s="783">
        <v>4269699</v>
      </c>
      <c r="AB131" s="784"/>
      <c r="AC131" s="784"/>
      <c r="AD131" s="784"/>
      <c r="AE131" s="785"/>
      <c r="AF131" s="786">
        <v>4420555</v>
      </c>
      <c r="AG131" s="784"/>
      <c r="AH131" s="784"/>
      <c r="AI131" s="784"/>
      <c r="AJ131" s="785"/>
      <c r="AK131" s="786">
        <v>4731693</v>
      </c>
      <c r="AL131" s="784"/>
      <c r="AM131" s="784"/>
      <c r="AN131" s="784"/>
      <c r="AO131" s="785"/>
      <c r="AP131" s="787"/>
      <c r="AQ131" s="788"/>
      <c r="AR131" s="788"/>
      <c r="AS131" s="788"/>
      <c r="AT131" s="789"/>
      <c r="AU131" s="72"/>
      <c r="AV131" s="72"/>
      <c r="AW131" s="72"/>
      <c r="AX131" s="790" t="s">
        <v>470</v>
      </c>
      <c r="AY131" s="791"/>
      <c r="AZ131" s="791"/>
      <c r="BA131" s="791"/>
      <c r="BB131" s="791"/>
      <c r="BC131" s="791"/>
      <c r="BD131" s="791"/>
      <c r="BE131" s="792"/>
      <c r="BF131" s="793">
        <v>80.099999999999994</v>
      </c>
      <c r="BG131" s="794"/>
      <c r="BH131" s="794"/>
      <c r="BI131" s="794"/>
      <c r="BJ131" s="794"/>
      <c r="BK131" s="794"/>
      <c r="BL131" s="795"/>
      <c r="BM131" s="793">
        <v>350</v>
      </c>
      <c r="BN131" s="794"/>
      <c r="BO131" s="794"/>
      <c r="BP131" s="794"/>
      <c r="BQ131" s="794"/>
      <c r="BR131" s="794"/>
      <c r="BS131" s="795"/>
      <c r="BT131" s="796"/>
      <c r="BU131" s="797"/>
      <c r="BV131" s="797"/>
      <c r="BW131" s="797"/>
      <c r="BX131" s="797"/>
      <c r="BY131" s="797"/>
      <c r="BZ131" s="798"/>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15">
      <c r="A132" s="749" t="s">
        <v>31</v>
      </c>
      <c r="B132" s="750"/>
      <c r="C132" s="750"/>
      <c r="D132" s="750"/>
      <c r="E132" s="750"/>
      <c r="F132" s="750"/>
      <c r="G132" s="750"/>
      <c r="H132" s="750"/>
      <c r="I132" s="750"/>
      <c r="J132" s="750"/>
      <c r="K132" s="750"/>
      <c r="L132" s="750"/>
      <c r="M132" s="750"/>
      <c r="N132" s="750"/>
      <c r="O132" s="750"/>
      <c r="P132" s="750"/>
      <c r="Q132" s="750"/>
      <c r="R132" s="750"/>
      <c r="S132" s="750"/>
      <c r="T132" s="750"/>
      <c r="U132" s="750"/>
      <c r="V132" s="724" t="s">
        <v>496</v>
      </c>
      <c r="W132" s="724"/>
      <c r="X132" s="724"/>
      <c r="Y132" s="724"/>
      <c r="Z132" s="725"/>
      <c r="AA132" s="726">
        <v>19.353308040000002</v>
      </c>
      <c r="AB132" s="727"/>
      <c r="AC132" s="727"/>
      <c r="AD132" s="727"/>
      <c r="AE132" s="728"/>
      <c r="AF132" s="729">
        <v>17.900014819999999</v>
      </c>
      <c r="AG132" s="727"/>
      <c r="AH132" s="727"/>
      <c r="AI132" s="727"/>
      <c r="AJ132" s="728"/>
      <c r="AK132" s="729">
        <v>14.979712340000001</v>
      </c>
      <c r="AL132" s="727"/>
      <c r="AM132" s="727"/>
      <c r="AN132" s="727"/>
      <c r="AO132" s="728"/>
      <c r="AP132" s="730"/>
      <c r="AQ132" s="731"/>
      <c r="AR132" s="731"/>
      <c r="AS132" s="731"/>
      <c r="AT132" s="732"/>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15">
      <c r="A133" s="751"/>
      <c r="B133" s="752"/>
      <c r="C133" s="752"/>
      <c r="D133" s="752"/>
      <c r="E133" s="752"/>
      <c r="F133" s="752"/>
      <c r="G133" s="752"/>
      <c r="H133" s="752"/>
      <c r="I133" s="752"/>
      <c r="J133" s="752"/>
      <c r="K133" s="752"/>
      <c r="L133" s="752"/>
      <c r="M133" s="752"/>
      <c r="N133" s="752"/>
      <c r="O133" s="752"/>
      <c r="P133" s="752"/>
      <c r="Q133" s="752"/>
      <c r="R133" s="752"/>
      <c r="S133" s="752"/>
      <c r="T133" s="752"/>
      <c r="U133" s="752"/>
      <c r="V133" s="733" t="s">
        <v>92</v>
      </c>
      <c r="W133" s="733"/>
      <c r="X133" s="733"/>
      <c r="Y133" s="733"/>
      <c r="Z133" s="734"/>
      <c r="AA133" s="735">
        <v>18.8</v>
      </c>
      <c r="AB133" s="736"/>
      <c r="AC133" s="736"/>
      <c r="AD133" s="736"/>
      <c r="AE133" s="737"/>
      <c r="AF133" s="735">
        <v>18.5</v>
      </c>
      <c r="AG133" s="736"/>
      <c r="AH133" s="736"/>
      <c r="AI133" s="736"/>
      <c r="AJ133" s="737"/>
      <c r="AK133" s="735">
        <v>17.399999999999999</v>
      </c>
      <c r="AL133" s="736"/>
      <c r="AM133" s="736"/>
      <c r="AN133" s="736"/>
      <c r="AO133" s="737"/>
      <c r="AP133" s="738"/>
      <c r="AQ133" s="739"/>
      <c r="AR133" s="739"/>
      <c r="AS133" s="739"/>
      <c r="AT133" s="740"/>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1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25" hidden="1" x14ac:dyDescent="0.15">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e2GbkZNVVUMrG/HMtdIb/1yK6fCldOAvpIfB3QJi70t+iGwNQ0pSsUvK4+STtv16B4aEMkiT5Lll6DDkbx5Piw==" saltValue="eBRX5BRs5xqBXa6MfPlML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82" customWidth="1"/>
    <col min="121" max="121" width="0" style="83" hidden="1" customWidth="1"/>
    <col min="122" max="122" width="9" style="83" hidden="1" customWidth="1"/>
    <col min="123" max="16384" width="9" style="83" hidden="1"/>
  </cols>
  <sheetData>
    <row r="1" spans="1:120"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3"/>
    </row>
    <row r="17" spans="119:120" x14ac:dyDescent="0.15">
      <c r="DP17" s="83"/>
    </row>
    <row r="18" spans="119:120" x14ac:dyDescent="0.15"/>
    <row r="19" spans="119:120" x14ac:dyDescent="0.15"/>
    <row r="20" spans="119:120" x14ac:dyDescent="0.15">
      <c r="DO20" s="83"/>
      <c r="DP20" s="83"/>
    </row>
    <row r="21" spans="119:120" x14ac:dyDescent="0.15">
      <c r="DP21" s="83"/>
    </row>
    <row r="22" spans="119:120" x14ac:dyDescent="0.15"/>
    <row r="23" spans="119:120" x14ac:dyDescent="0.15">
      <c r="DO23" s="83"/>
      <c r="DP23" s="83"/>
    </row>
    <row r="24" spans="119:120" x14ac:dyDescent="0.15">
      <c r="DP24" s="83"/>
    </row>
    <row r="25" spans="119:120" x14ac:dyDescent="0.15">
      <c r="DP25" s="83"/>
    </row>
    <row r="26" spans="119:120" x14ac:dyDescent="0.15">
      <c r="DO26" s="83"/>
      <c r="DP26" s="83"/>
    </row>
    <row r="27" spans="119:120" x14ac:dyDescent="0.15"/>
    <row r="28" spans="119:120" x14ac:dyDescent="0.15">
      <c r="DO28" s="83"/>
      <c r="DP28" s="83"/>
    </row>
    <row r="29" spans="119:120" x14ac:dyDescent="0.15">
      <c r="DP29" s="83"/>
    </row>
    <row r="30" spans="119:120" x14ac:dyDescent="0.15"/>
    <row r="31" spans="119:120" x14ac:dyDescent="0.15">
      <c r="DO31" s="83"/>
      <c r="DP31" s="83"/>
    </row>
    <row r="32" spans="119:120" x14ac:dyDescent="0.15"/>
    <row r="33" spans="98:120" x14ac:dyDescent="0.15">
      <c r="DO33" s="83"/>
      <c r="DP33" s="83"/>
    </row>
    <row r="34" spans="98:120" x14ac:dyDescent="0.15">
      <c r="DM34" s="83"/>
    </row>
    <row r="35" spans="98:120" x14ac:dyDescent="0.15">
      <c r="CT35" s="83"/>
      <c r="CU35" s="83"/>
      <c r="CV35" s="83"/>
      <c r="CY35" s="83"/>
      <c r="CZ35" s="83"/>
      <c r="DA35" s="83"/>
      <c r="DD35" s="83"/>
      <c r="DE35" s="83"/>
      <c r="DF35" s="83"/>
      <c r="DI35" s="83"/>
      <c r="DJ35" s="83"/>
      <c r="DK35" s="83"/>
      <c r="DM35" s="83"/>
      <c r="DN35" s="83"/>
      <c r="DO35" s="83"/>
      <c r="DP35" s="83"/>
    </row>
    <row r="36" spans="98:120" x14ac:dyDescent="0.15"/>
    <row r="37" spans="98:120" x14ac:dyDescent="0.15">
      <c r="CW37" s="83"/>
      <c r="DB37" s="83"/>
      <c r="DG37" s="83"/>
      <c r="DL37" s="83"/>
      <c r="DP37" s="83"/>
    </row>
    <row r="38" spans="98:120" x14ac:dyDescent="0.15">
      <c r="CT38" s="83"/>
      <c r="CU38" s="83"/>
      <c r="CV38" s="83"/>
      <c r="CW38" s="83"/>
      <c r="CY38" s="83"/>
      <c r="CZ38" s="83"/>
      <c r="DA38" s="83"/>
      <c r="DB38" s="83"/>
      <c r="DD38" s="83"/>
      <c r="DE38" s="83"/>
      <c r="DF38" s="83"/>
      <c r="DG38" s="83"/>
      <c r="DI38" s="83"/>
      <c r="DJ38" s="83"/>
      <c r="DK38" s="83"/>
      <c r="DL38" s="83"/>
      <c r="DN38" s="83"/>
      <c r="DO38" s="83"/>
      <c r="DP38" s="8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3"/>
      <c r="DO49" s="83"/>
      <c r="DP49" s="8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3"/>
      <c r="CS63" s="83"/>
      <c r="CX63" s="83"/>
      <c r="DC63" s="83"/>
      <c r="DH63" s="83"/>
    </row>
    <row r="64" spans="22:120" x14ac:dyDescent="0.15">
      <c r="V64" s="83"/>
    </row>
    <row r="65" spans="15:120" x14ac:dyDescent="0.15">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x14ac:dyDescent="0.15">
      <c r="Q66" s="83"/>
      <c r="S66" s="83"/>
      <c r="U66" s="83"/>
      <c r="DM66" s="83"/>
    </row>
    <row r="67" spans="15:120" x14ac:dyDescent="0.15">
      <c r="O67" s="83"/>
      <c r="P67" s="83"/>
      <c r="R67" s="83"/>
      <c r="T67" s="83"/>
      <c r="Y67" s="83"/>
      <c r="CT67" s="83"/>
      <c r="CV67" s="83"/>
      <c r="CW67" s="83"/>
      <c r="CY67" s="83"/>
      <c r="DA67" s="83"/>
      <c r="DB67" s="83"/>
      <c r="DD67" s="83"/>
      <c r="DF67" s="83"/>
      <c r="DG67" s="83"/>
      <c r="DI67" s="83"/>
      <c r="DK67" s="83"/>
      <c r="DL67" s="83"/>
      <c r="DN67" s="83"/>
      <c r="DO67" s="83"/>
      <c r="DP67" s="83"/>
    </row>
    <row r="68" spans="15:120" x14ac:dyDescent="0.15"/>
    <row r="69" spans="15:120" x14ac:dyDescent="0.15"/>
    <row r="70" spans="15:120" x14ac:dyDescent="0.15"/>
    <row r="71" spans="15:120" x14ac:dyDescent="0.15"/>
    <row r="72" spans="15:120" x14ac:dyDescent="0.15">
      <c r="DP72" s="83"/>
    </row>
    <row r="73" spans="15:120" x14ac:dyDescent="0.15">
      <c r="DP73" s="8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3"/>
      <c r="CX96" s="83"/>
      <c r="DC96" s="83"/>
      <c r="DH96" s="83"/>
    </row>
    <row r="97" spans="24:120" x14ac:dyDescent="0.15">
      <c r="CS97" s="83"/>
      <c r="CX97" s="83"/>
      <c r="DC97" s="83"/>
      <c r="DH97" s="83"/>
      <c r="DP97" s="82" t="s">
        <v>105</v>
      </c>
    </row>
    <row r="98" spans="24:120" hidden="1" x14ac:dyDescent="0.15">
      <c r="CS98" s="83"/>
      <c r="CX98" s="83"/>
      <c r="DC98" s="83"/>
      <c r="DH98" s="83"/>
    </row>
    <row r="99" spans="24:120" hidden="1" x14ac:dyDescent="0.15">
      <c r="CS99" s="83"/>
      <c r="CX99" s="83"/>
      <c r="DC99" s="83"/>
      <c r="DH99" s="83"/>
    </row>
    <row r="101" spans="24:120" ht="12" hidden="1" customHeight="1" x14ac:dyDescent="0.15">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15">
      <c r="CU102" s="83"/>
      <c r="CZ102" s="83"/>
      <c r="DE102" s="83"/>
      <c r="DJ102" s="83"/>
      <c r="DM102" s="83"/>
    </row>
    <row r="103" spans="24:120" hidden="1" x14ac:dyDescent="0.15">
      <c r="CT103" s="83"/>
      <c r="CV103" s="83"/>
      <c r="CW103" s="83"/>
      <c r="CY103" s="83"/>
      <c r="DA103" s="83"/>
      <c r="DB103" s="83"/>
      <c r="DD103" s="83"/>
      <c r="DF103" s="83"/>
      <c r="DG103" s="83"/>
      <c r="DI103" s="83"/>
      <c r="DK103" s="83"/>
      <c r="DL103" s="83"/>
      <c r="DM103" s="83"/>
      <c r="DN103" s="83"/>
      <c r="DO103" s="83"/>
      <c r="DP103" s="83"/>
    </row>
    <row r="104" spans="24:120" hidden="1" x14ac:dyDescent="0.15">
      <c r="CV104" s="83"/>
      <c r="CW104" s="83"/>
      <c r="DA104" s="83"/>
      <c r="DB104" s="83"/>
      <c r="DF104" s="83"/>
      <c r="DG104" s="83"/>
      <c r="DK104" s="83"/>
      <c r="DL104" s="83"/>
      <c r="DN104" s="83"/>
      <c r="DO104" s="83"/>
      <c r="DP104" s="83"/>
    </row>
    <row r="105" spans="24:120" ht="12.75" hidden="1" customHeight="1" x14ac:dyDescent="0.15"/>
  </sheetData>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82" customWidth="1"/>
    <col min="117" max="117" width="9" style="83" hidden="1" customWidth="1"/>
    <col min="118" max="16384" width="9" style="83" hidden="1"/>
  </cols>
  <sheetData>
    <row r="1" spans="2:116"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15"/>
    <row r="3" spans="2:116" ht="13.5" customHeight="1" x14ac:dyDescent="0.15"/>
    <row r="4" spans="2:116" ht="13.5" customHeight="1" x14ac:dyDescent="0.15">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15">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15"/>
    <row r="20" spans="9:116" ht="13.5" customHeight="1" x14ac:dyDescent="0.15"/>
    <row r="21" spans="9:116" ht="13.5" customHeight="1" x14ac:dyDescent="0.15">
      <c r="DL21" s="83"/>
    </row>
    <row r="22" spans="9:116" ht="13.5" customHeight="1" x14ac:dyDescent="0.15">
      <c r="DI22" s="83"/>
      <c r="DJ22" s="83"/>
      <c r="DK22" s="83"/>
      <c r="DL22" s="83"/>
    </row>
    <row r="23" spans="9:116" ht="13.5" customHeight="1" x14ac:dyDescent="0.15">
      <c r="CY23" s="83"/>
      <c r="CZ23" s="83"/>
      <c r="DA23" s="83"/>
      <c r="DB23" s="83"/>
      <c r="DC23" s="83"/>
      <c r="DD23" s="83"/>
      <c r="DE23" s="83"/>
      <c r="DF23" s="83"/>
      <c r="DG23" s="83"/>
      <c r="DH23" s="83"/>
      <c r="DI23" s="83"/>
      <c r="DJ23" s="83"/>
      <c r="DK23" s="83"/>
      <c r="DL23" s="83"/>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3"/>
      <c r="DA35" s="83"/>
      <c r="DB35" s="83"/>
      <c r="DC35" s="83"/>
      <c r="DD35" s="83"/>
      <c r="DE35" s="83"/>
      <c r="DF35" s="83"/>
      <c r="DG35" s="83"/>
      <c r="DH35" s="83"/>
      <c r="DI35" s="83"/>
      <c r="DJ35" s="83"/>
      <c r="DK35" s="83"/>
      <c r="DL35" s="83"/>
    </row>
    <row r="36" spans="15:116" ht="13.5" customHeight="1" x14ac:dyDescent="0.15"/>
    <row r="37" spans="15:116" ht="13.5" customHeight="1" x14ac:dyDescent="0.15">
      <c r="DL37" s="83"/>
    </row>
    <row r="38" spans="15:116" ht="13.5" customHeight="1" x14ac:dyDescent="0.15">
      <c r="DI38" s="83"/>
      <c r="DJ38" s="83"/>
      <c r="DK38" s="83"/>
      <c r="DL38" s="83"/>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15">
      <c r="DL44" s="83"/>
    </row>
    <row r="45" spans="15:116" ht="13.5" customHeight="1" x14ac:dyDescent="0.15"/>
    <row r="46" spans="15:116" ht="13.5" customHeight="1" x14ac:dyDescent="0.15">
      <c r="DA46" s="83"/>
      <c r="DB46" s="83"/>
      <c r="DC46" s="83"/>
      <c r="DD46" s="83"/>
      <c r="DE46" s="83"/>
      <c r="DF46" s="83"/>
      <c r="DG46" s="83"/>
      <c r="DH46" s="83"/>
      <c r="DI46" s="83"/>
      <c r="DJ46" s="83"/>
      <c r="DK46" s="83"/>
      <c r="DL46" s="83"/>
    </row>
    <row r="47" spans="15:116" ht="13.5" customHeight="1" x14ac:dyDescent="0.15"/>
    <row r="48" spans="15:116" ht="13.5" customHeight="1" x14ac:dyDescent="0.15"/>
    <row r="49" spans="104:116" ht="13.5" customHeight="1" x14ac:dyDescent="0.15"/>
    <row r="50" spans="104:116" ht="13.5" customHeight="1" x14ac:dyDescent="0.15">
      <c r="CZ50" s="83"/>
      <c r="DA50" s="83"/>
      <c r="DB50" s="83"/>
      <c r="DC50" s="83"/>
      <c r="DD50" s="83"/>
      <c r="DE50" s="83"/>
      <c r="DF50" s="83"/>
      <c r="DG50" s="83"/>
      <c r="DH50" s="83"/>
      <c r="DI50" s="83"/>
      <c r="DJ50" s="83"/>
      <c r="DK50" s="83"/>
      <c r="DL50" s="83"/>
    </row>
    <row r="51" spans="104:116" ht="13.5" customHeight="1" x14ac:dyDescent="0.15"/>
    <row r="52" spans="104:116" ht="13.5" customHeight="1" x14ac:dyDescent="0.15"/>
    <row r="53" spans="104:116" ht="13.5" customHeight="1" x14ac:dyDescent="0.15">
      <c r="DL53" s="83"/>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3"/>
      <c r="DD67" s="83"/>
      <c r="DE67" s="83"/>
      <c r="DF67" s="83"/>
      <c r="DG67" s="83"/>
      <c r="DH67" s="83"/>
      <c r="DI67" s="83"/>
      <c r="DJ67" s="83"/>
      <c r="DK67" s="83"/>
      <c r="DL67" s="83"/>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5QK7GCz36uhSXzamwiZMm/XB3r0pU9PNhBKrTXB7Zjvai9JJZ8Pzfjo4LKEuVYePWEfZzVTf2VQnReq8rWRFw==" saltValue="jShY7m4OFLRIp08Oz9ZXe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84" customWidth="1"/>
    <col min="46" max="46" width="3" style="85"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95"/>
      <c r="AT1" s="95"/>
    </row>
    <row r="2" spans="1:46" x14ac:dyDescent="0.15">
      <c r="AS2" s="95"/>
      <c r="AT2" s="95"/>
    </row>
    <row r="3" spans="1:46" x14ac:dyDescent="0.15">
      <c r="AS3" s="95"/>
      <c r="AT3" s="95"/>
    </row>
    <row r="4" spans="1:46" x14ac:dyDescent="0.15">
      <c r="AS4" s="95"/>
      <c r="AT4" s="95"/>
    </row>
    <row r="5" spans="1:46" ht="17.25" x14ac:dyDescent="0.15">
      <c r="A5" s="87" t="s">
        <v>497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x14ac:dyDescent="0.15">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329</v>
      </c>
      <c r="AL6" s="96"/>
      <c r="AM6" s="96"/>
      <c r="AN6" s="96"/>
      <c r="AO6" s="95"/>
      <c r="AP6" s="95"/>
      <c r="AQ6" s="95"/>
      <c r="AR6" s="95"/>
    </row>
    <row r="7" spans="1:46" ht="13.5" customHeight="1" x14ac:dyDescent="0.15">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43" t="s">
        <v>93</v>
      </c>
      <c r="AP7" s="132"/>
      <c r="AQ7" s="143" t="s">
        <v>499</v>
      </c>
      <c r="AR7" s="157"/>
    </row>
    <row r="8" spans="1:46" x14ac:dyDescent="0.15">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44"/>
      <c r="AP8" s="133" t="s">
        <v>501</v>
      </c>
      <c r="AQ8" s="144" t="s">
        <v>502</v>
      </c>
      <c r="AR8" s="158" t="s">
        <v>20</v>
      </c>
    </row>
    <row r="9" spans="1:46" x14ac:dyDescent="0.15">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54" t="s">
        <v>503</v>
      </c>
      <c r="AL9" s="1055"/>
      <c r="AM9" s="1055"/>
      <c r="AN9" s="1056"/>
      <c r="AO9" s="122">
        <v>1875889</v>
      </c>
      <c r="AP9" s="122">
        <v>148845</v>
      </c>
      <c r="AQ9" s="145">
        <v>104625</v>
      </c>
      <c r="AR9" s="159">
        <v>42.3</v>
      </c>
    </row>
    <row r="10" spans="1:46" ht="13.5" customHeight="1" x14ac:dyDescent="0.15">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54" t="s">
        <v>206</v>
      </c>
      <c r="AL10" s="1055"/>
      <c r="AM10" s="1055"/>
      <c r="AN10" s="1056"/>
      <c r="AO10" s="123">
        <v>22676</v>
      </c>
      <c r="AP10" s="123">
        <v>1799</v>
      </c>
      <c r="AQ10" s="146">
        <v>9752</v>
      </c>
      <c r="AR10" s="160">
        <v>-81.599999999999994</v>
      </c>
    </row>
    <row r="11" spans="1:46" ht="13.5" customHeight="1" x14ac:dyDescent="0.15">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54" t="s">
        <v>395</v>
      </c>
      <c r="AL11" s="1055"/>
      <c r="AM11" s="1055"/>
      <c r="AN11" s="1056"/>
      <c r="AO11" s="123" t="s">
        <v>200</v>
      </c>
      <c r="AP11" s="123" t="s">
        <v>200</v>
      </c>
      <c r="AQ11" s="146">
        <v>1608</v>
      </c>
      <c r="AR11" s="160" t="s">
        <v>200</v>
      </c>
    </row>
    <row r="12" spans="1:46" ht="13.5" customHeight="1" x14ac:dyDescent="0.15">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54" t="s">
        <v>220</v>
      </c>
      <c r="AL12" s="1055"/>
      <c r="AM12" s="1055"/>
      <c r="AN12" s="1056"/>
      <c r="AO12" s="123" t="s">
        <v>200</v>
      </c>
      <c r="AP12" s="123" t="s">
        <v>200</v>
      </c>
      <c r="AQ12" s="146">
        <v>4</v>
      </c>
      <c r="AR12" s="160" t="s">
        <v>200</v>
      </c>
    </row>
    <row r="13" spans="1:46" ht="13.5" customHeight="1" x14ac:dyDescent="0.15">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54" t="s">
        <v>504</v>
      </c>
      <c r="AL13" s="1055"/>
      <c r="AM13" s="1055"/>
      <c r="AN13" s="1056"/>
      <c r="AO13" s="123">
        <v>96023</v>
      </c>
      <c r="AP13" s="123">
        <v>7619</v>
      </c>
      <c r="AQ13" s="146">
        <v>4175</v>
      </c>
      <c r="AR13" s="160">
        <v>82.5</v>
      </c>
    </row>
    <row r="14" spans="1:46" ht="13.5" customHeight="1" x14ac:dyDescent="0.15">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54" t="s">
        <v>505</v>
      </c>
      <c r="AL14" s="1055"/>
      <c r="AM14" s="1055"/>
      <c r="AN14" s="1056"/>
      <c r="AO14" s="123" t="s">
        <v>200</v>
      </c>
      <c r="AP14" s="123" t="s">
        <v>200</v>
      </c>
      <c r="AQ14" s="146">
        <v>2340</v>
      </c>
      <c r="AR14" s="160" t="s">
        <v>200</v>
      </c>
    </row>
    <row r="15" spans="1:46" ht="13.5" customHeight="1" x14ac:dyDescent="0.15">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57" t="s">
        <v>307</v>
      </c>
      <c r="AL15" s="1058"/>
      <c r="AM15" s="1058"/>
      <c r="AN15" s="1059"/>
      <c r="AO15" s="123">
        <v>-116197</v>
      </c>
      <c r="AP15" s="123">
        <v>-9220</v>
      </c>
      <c r="AQ15" s="146">
        <v>-8060</v>
      </c>
      <c r="AR15" s="160">
        <v>14.4</v>
      </c>
    </row>
    <row r="16" spans="1:46" x14ac:dyDescent="0.15">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57" t="s">
        <v>267</v>
      </c>
      <c r="AL16" s="1058"/>
      <c r="AM16" s="1058"/>
      <c r="AN16" s="1059"/>
      <c r="AO16" s="123">
        <v>1878391</v>
      </c>
      <c r="AP16" s="123">
        <v>149043</v>
      </c>
      <c r="AQ16" s="146">
        <v>114444</v>
      </c>
      <c r="AR16" s="160">
        <v>30.2</v>
      </c>
    </row>
    <row r="17" spans="1:46" x14ac:dyDescent="0.15">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x14ac:dyDescent="0.15">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x14ac:dyDescent="0.15">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188</v>
      </c>
      <c r="AL19" s="95"/>
      <c r="AM19" s="95"/>
      <c r="AN19" s="95"/>
      <c r="AO19" s="95"/>
      <c r="AP19" s="95"/>
      <c r="AQ19" s="95"/>
      <c r="AR19" s="95"/>
    </row>
    <row r="20" spans="1:46" x14ac:dyDescent="0.15">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506</v>
      </c>
      <c r="AP20" s="134" t="s">
        <v>333</v>
      </c>
      <c r="AQ20" s="147" t="s">
        <v>44</v>
      </c>
      <c r="AR20" s="161"/>
    </row>
    <row r="21" spans="1:46" s="86" customFormat="1" x14ac:dyDescent="0.15">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60" t="s">
        <v>507</v>
      </c>
      <c r="AL21" s="1061"/>
      <c r="AM21" s="1061"/>
      <c r="AN21" s="1062"/>
      <c r="AO21" s="125">
        <v>16.420000000000002</v>
      </c>
      <c r="AP21" s="135">
        <v>10.6</v>
      </c>
      <c r="AQ21" s="148">
        <v>5.82</v>
      </c>
      <c r="AR21" s="96"/>
      <c r="AS21" s="167"/>
      <c r="AT21" s="88"/>
    </row>
    <row r="22" spans="1:46" s="86" customFormat="1" x14ac:dyDescent="0.15">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60" t="s">
        <v>508</v>
      </c>
      <c r="AL22" s="1061"/>
      <c r="AM22" s="1061"/>
      <c r="AN22" s="1062"/>
      <c r="AO22" s="126">
        <v>96.2</v>
      </c>
      <c r="AP22" s="136">
        <v>97.5</v>
      </c>
      <c r="AQ22" s="149">
        <v>-1.3</v>
      </c>
      <c r="AR22" s="137"/>
      <c r="AS22" s="167"/>
      <c r="AT22" s="88"/>
    </row>
    <row r="23" spans="1:46" s="86" customFormat="1" x14ac:dyDescent="0.15">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x14ac:dyDescent="0.15">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x14ac:dyDescent="0.15">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x14ac:dyDescent="0.15">
      <c r="A26" s="1053" t="s">
        <v>509</v>
      </c>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96"/>
    </row>
    <row r="27" spans="1:46" x14ac:dyDescent="0.15">
      <c r="A27" s="90"/>
      <c r="AO27" s="95"/>
      <c r="AP27" s="95"/>
      <c r="AQ27" s="95"/>
      <c r="AR27" s="95"/>
      <c r="AS27" s="95"/>
      <c r="AT27" s="95"/>
    </row>
    <row r="28" spans="1:46" ht="17.25" x14ac:dyDescent="0.15">
      <c r="A28" s="87" t="s">
        <v>257</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x14ac:dyDescent="0.15">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62</v>
      </c>
      <c r="AL29" s="96"/>
      <c r="AM29" s="96"/>
      <c r="AN29" s="96"/>
      <c r="AO29" s="95"/>
      <c r="AP29" s="95"/>
      <c r="AQ29" s="95"/>
      <c r="AR29" s="95"/>
      <c r="AS29" s="170"/>
    </row>
    <row r="30" spans="1:46" ht="13.5" customHeight="1" x14ac:dyDescent="0.15">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43" t="s">
        <v>93</v>
      </c>
      <c r="AP30" s="132"/>
      <c r="AQ30" s="143" t="s">
        <v>499</v>
      </c>
      <c r="AR30" s="157"/>
    </row>
    <row r="31" spans="1:46" x14ac:dyDescent="0.15">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44"/>
      <c r="AP31" s="133" t="s">
        <v>501</v>
      </c>
      <c r="AQ31" s="144" t="s">
        <v>502</v>
      </c>
      <c r="AR31" s="158" t="s">
        <v>20</v>
      </c>
    </row>
    <row r="32" spans="1:46" ht="27" customHeight="1" x14ac:dyDescent="0.15">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47" t="s">
        <v>510</v>
      </c>
      <c r="AL32" s="1048"/>
      <c r="AM32" s="1048"/>
      <c r="AN32" s="1049"/>
      <c r="AO32" s="123">
        <v>1624681</v>
      </c>
      <c r="AP32" s="123">
        <v>128912</v>
      </c>
      <c r="AQ32" s="150">
        <v>72468</v>
      </c>
      <c r="AR32" s="160">
        <v>77.900000000000006</v>
      </c>
    </row>
    <row r="33" spans="1:46" ht="13.5" customHeight="1" x14ac:dyDescent="0.15">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47" t="s">
        <v>226</v>
      </c>
      <c r="AL33" s="1048"/>
      <c r="AM33" s="1048"/>
      <c r="AN33" s="1049"/>
      <c r="AO33" s="123" t="s">
        <v>200</v>
      </c>
      <c r="AP33" s="123" t="s">
        <v>200</v>
      </c>
      <c r="AQ33" s="150" t="s">
        <v>200</v>
      </c>
      <c r="AR33" s="160" t="s">
        <v>200</v>
      </c>
    </row>
    <row r="34" spans="1:46" ht="27" customHeight="1" x14ac:dyDescent="0.15">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47" t="s">
        <v>68</v>
      </c>
      <c r="AL34" s="1048"/>
      <c r="AM34" s="1048"/>
      <c r="AN34" s="1049"/>
      <c r="AO34" s="123" t="s">
        <v>200</v>
      </c>
      <c r="AP34" s="123" t="s">
        <v>200</v>
      </c>
      <c r="AQ34" s="150">
        <v>1</v>
      </c>
      <c r="AR34" s="160" t="s">
        <v>200</v>
      </c>
    </row>
    <row r="35" spans="1:46" ht="27" customHeight="1" x14ac:dyDescent="0.15">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47" t="s">
        <v>511</v>
      </c>
      <c r="AL35" s="1048"/>
      <c r="AM35" s="1048"/>
      <c r="AN35" s="1049"/>
      <c r="AO35" s="123">
        <v>35997</v>
      </c>
      <c r="AP35" s="123">
        <v>2856</v>
      </c>
      <c r="AQ35" s="150">
        <v>17710</v>
      </c>
      <c r="AR35" s="160">
        <v>-83.9</v>
      </c>
    </row>
    <row r="36" spans="1:46" ht="27" customHeight="1" x14ac:dyDescent="0.15">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47" t="s">
        <v>40</v>
      </c>
      <c r="AL36" s="1048"/>
      <c r="AM36" s="1048"/>
      <c r="AN36" s="1049"/>
      <c r="AO36" s="123">
        <v>17912</v>
      </c>
      <c r="AP36" s="123">
        <v>1421</v>
      </c>
      <c r="AQ36" s="150">
        <v>2475</v>
      </c>
      <c r="AR36" s="160">
        <v>-42.6</v>
      </c>
    </row>
    <row r="37" spans="1:46" ht="13.5" customHeight="1" x14ac:dyDescent="0.15">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47" t="s">
        <v>346</v>
      </c>
      <c r="AL37" s="1048"/>
      <c r="AM37" s="1048"/>
      <c r="AN37" s="1049"/>
      <c r="AO37" s="123" t="s">
        <v>200</v>
      </c>
      <c r="AP37" s="123" t="s">
        <v>200</v>
      </c>
      <c r="AQ37" s="150">
        <v>637</v>
      </c>
      <c r="AR37" s="160" t="s">
        <v>200</v>
      </c>
    </row>
    <row r="38" spans="1:46" ht="27" customHeight="1" x14ac:dyDescent="0.15">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50" t="s">
        <v>512</v>
      </c>
      <c r="AL38" s="1051"/>
      <c r="AM38" s="1051"/>
      <c r="AN38" s="1052"/>
      <c r="AO38" s="127">
        <v>18</v>
      </c>
      <c r="AP38" s="127">
        <v>1</v>
      </c>
      <c r="AQ38" s="151">
        <v>2</v>
      </c>
      <c r="AR38" s="149">
        <v>-50</v>
      </c>
      <c r="AS38" s="170"/>
    </row>
    <row r="39" spans="1:46" x14ac:dyDescent="0.15">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50" t="s">
        <v>90</v>
      </c>
      <c r="AL39" s="1051"/>
      <c r="AM39" s="1051"/>
      <c r="AN39" s="1052"/>
      <c r="AO39" s="123">
        <v>-38796</v>
      </c>
      <c r="AP39" s="123">
        <v>-3078</v>
      </c>
      <c r="AQ39" s="150">
        <v>-3769</v>
      </c>
      <c r="AR39" s="160">
        <v>-18.3</v>
      </c>
      <c r="AS39" s="170"/>
    </row>
    <row r="40" spans="1:46" ht="27" customHeight="1" x14ac:dyDescent="0.15">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47" t="s">
        <v>513</v>
      </c>
      <c r="AL40" s="1048"/>
      <c r="AM40" s="1048"/>
      <c r="AN40" s="1049"/>
      <c r="AO40" s="123">
        <v>-931018</v>
      </c>
      <c r="AP40" s="123">
        <v>-73873</v>
      </c>
      <c r="AQ40" s="150">
        <v>-62733</v>
      </c>
      <c r="AR40" s="160">
        <v>17.8</v>
      </c>
      <c r="AS40" s="170"/>
    </row>
    <row r="41" spans="1:46" x14ac:dyDescent="0.15">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37" t="s">
        <v>383</v>
      </c>
      <c r="AL41" s="1038"/>
      <c r="AM41" s="1038"/>
      <c r="AN41" s="1039"/>
      <c r="AO41" s="123">
        <v>708794</v>
      </c>
      <c r="AP41" s="123">
        <v>56240</v>
      </c>
      <c r="AQ41" s="150">
        <v>26792</v>
      </c>
      <c r="AR41" s="160">
        <v>109.9</v>
      </c>
      <c r="AS41" s="170"/>
    </row>
    <row r="42" spans="1:46" x14ac:dyDescent="0.15">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396</v>
      </c>
      <c r="AL42" s="95"/>
      <c r="AM42" s="95"/>
      <c r="AN42" s="95"/>
      <c r="AO42" s="95"/>
      <c r="AP42" s="95"/>
      <c r="AQ42" s="137"/>
      <c r="AR42" s="137"/>
      <c r="AS42" s="170"/>
    </row>
    <row r="43" spans="1:46" x14ac:dyDescent="0.15">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x14ac:dyDescent="0.15">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x14ac:dyDescent="0.1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15">
      <c r="A47" s="93" t="s">
        <v>514</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x14ac:dyDescent="0.15">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515</v>
      </c>
      <c r="AL48" s="92"/>
      <c r="AM48" s="92"/>
      <c r="AN48" s="92"/>
      <c r="AO48" s="92"/>
      <c r="AP48" s="92"/>
      <c r="AQ48" s="138"/>
      <c r="AR48" s="92"/>
    </row>
    <row r="49" spans="1:44" ht="13.5" customHeight="1" x14ac:dyDescent="0.15">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45" t="s">
        <v>93</v>
      </c>
      <c r="AN49" s="1040" t="s">
        <v>438</v>
      </c>
      <c r="AO49" s="1041"/>
      <c r="AP49" s="1041"/>
      <c r="AQ49" s="1041"/>
      <c r="AR49" s="1042"/>
    </row>
    <row r="50" spans="1:44" x14ac:dyDescent="0.15">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46"/>
      <c r="AN50" s="119" t="s">
        <v>296</v>
      </c>
      <c r="AO50" s="129" t="s">
        <v>297</v>
      </c>
      <c r="AP50" s="140" t="s">
        <v>516</v>
      </c>
      <c r="AQ50" s="153" t="s">
        <v>379</v>
      </c>
      <c r="AR50" s="163" t="s">
        <v>517</v>
      </c>
    </row>
    <row r="51" spans="1:44" x14ac:dyDescent="0.15">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229</v>
      </c>
      <c r="AL51" s="108"/>
      <c r="AM51" s="113">
        <v>2663322</v>
      </c>
      <c r="AN51" s="120">
        <v>189803</v>
      </c>
      <c r="AO51" s="130">
        <v>2.7</v>
      </c>
      <c r="AP51" s="141">
        <v>88968</v>
      </c>
      <c r="AQ51" s="154">
        <v>6.8</v>
      </c>
      <c r="AR51" s="164">
        <v>-4.0999999999999996</v>
      </c>
    </row>
    <row r="52" spans="1:44" x14ac:dyDescent="0.15">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269</v>
      </c>
      <c r="AM52" s="114">
        <v>834805</v>
      </c>
      <c r="AN52" s="121">
        <v>59493</v>
      </c>
      <c r="AO52" s="131">
        <v>41.4</v>
      </c>
      <c r="AP52" s="142">
        <v>45482</v>
      </c>
      <c r="AQ52" s="155">
        <v>5.5</v>
      </c>
      <c r="AR52" s="165">
        <v>35.9</v>
      </c>
    </row>
    <row r="53" spans="1:44" x14ac:dyDescent="0.15">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500</v>
      </c>
      <c r="AL53" s="108"/>
      <c r="AM53" s="113">
        <v>2192279</v>
      </c>
      <c r="AN53" s="120">
        <v>160207</v>
      </c>
      <c r="AO53" s="130">
        <v>-15.6</v>
      </c>
      <c r="AP53" s="141">
        <v>85173</v>
      </c>
      <c r="AQ53" s="154">
        <v>-4.3</v>
      </c>
      <c r="AR53" s="164">
        <v>-11.3</v>
      </c>
    </row>
    <row r="54" spans="1:44" x14ac:dyDescent="0.15">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269</v>
      </c>
      <c r="AM54" s="114">
        <v>1645707</v>
      </c>
      <c r="AN54" s="121">
        <v>120265</v>
      </c>
      <c r="AO54" s="131">
        <v>102.1</v>
      </c>
      <c r="AP54" s="142">
        <v>43913</v>
      </c>
      <c r="AQ54" s="155">
        <v>-3.4</v>
      </c>
      <c r="AR54" s="165">
        <v>105.5</v>
      </c>
    </row>
    <row r="55" spans="1:44" x14ac:dyDescent="0.15">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518</v>
      </c>
      <c r="AL55" s="108"/>
      <c r="AM55" s="113">
        <v>1377129</v>
      </c>
      <c r="AN55" s="120">
        <v>103202</v>
      </c>
      <c r="AO55" s="130">
        <v>-35.6</v>
      </c>
      <c r="AP55" s="141">
        <v>94081</v>
      </c>
      <c r="AQ55" s="154">
        <v>10.5</v>
      </c>
      <c r="AR55" s="164">
        <v>-46.1</v>
      </c>
    </row>
    <row r="56" spans="1:44" x14ac:dyDescent="0.15">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269</v>
      </c>
      <c r="AM56" s="114">
        <v>715473</v>
      </c>
      <c r="AN56" s="121">
        <v>53618</v>
      </c>
      <c r="AO56" s="131">
        <v>-55.4</v>
      </c>
      <c r="AP56" s="142">
        <v>48949</v>
      </c>
      <c r="AQ56" s="155">
        <v>11.5</v>
      </c>
      <c r="AR56" s="165">
        <v>-66.900000000000006</v>
      </c>
    </row>
    <row r="57" spans="1:44" x14ac:dyDescent="0.15">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476</v>
      </c>
      <c r="AL57" s="108"/>
      <c r="AM57" s="113">
        <v>2477804</v>
      </c>
      <c r="AN57" s="120">
        <v>190923</v>
      </c>
      <c r="AO57" s="130">
        <v>85</v>
      </c>
      <c r="AP57" s="141">
        <v>92632</v>
      </c>
      <c r="AQ57" s="154">
        <v>-1.5</v>
      </c>
      <c r="AR57" s="164">
        <v>86.5</v>
      </c>
    </row>
    <row r="58" spans="1:44" x14ac:dyDescent="0.15">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269</v>
      </c>
      <c r="AM58" s="114">
        <v>994245</v>
      </c>
      <c r="AN58" s="121">
        <v>76610</v>
      </c>
      <c r="AO58" s="131">
        <v>42.9</v>
      </c>
      <c r="AP58" s="142">
        <v>47978</v>
      </c>
      <c r="AQ58" s="155">
        <v>-2</v>
      </c>
      <c r="AR58" s="165">
        <v>44.9</v>
      </c>
    </row>
    <row r="59" spans="1:44" x14ac:dyDescent="0.15">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315</v>
      </c>
      <c r="AL59" s="108"/>
      <c r="AM59" s="113">
        <v>2374397</v>
      </c>
      <c r="AN59" s="120">
        <v>188399</v>
      </c>
      <c r="AO59" s="130">
        <v>-1.3</v>
      </c>
      <c r="AP59" s="141">
        <v>96469</v>
      </c>
      <c r="AQ59" s="154">
        <v>4.0999999999999996</v>
      </c>
      <c r="AR59" s="164">
        <v>-5.4</v>
      </c>
    </row>
    <row r="60" spans="1:44" x14ac:dyDescent="0.15">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269</v>
      </c>
      <c r="AM60" s="114">
        <v>1104417</v>
      </c>
      <c r="AN60" s="121">
        <v>87631</v>
      </c>
      <c r="AO60" s="131">
        <v>14.4</v>
      </c>
      <c r="AP60" s="142">
        <v>49775</v>
      </c>
      <c r="AQ60" s="155">
        <v>3.7</v>
      </c>
      <c r="AR60" s="165">
        <v>10.7</v>
      </c>
    </row>
    <row r="61" spans="1:44" x14ac:dyDescent="0.15">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519</v>
      </c>
      <c r="AL61" s="111"/>
      <c r="AM61" s="113">
        <v>2216986</v>
      </c>
      <c r="AN61" s="120">
        <v>166507</v>
      </c>
      <c r="AO61" s="130">
        <v>7</v>
      </c>
      <c r="AP61" s="141">
        <v>91465</v>
      </c>
      <c r="AQ61" s="156">
        <v>3.1</v>
      </c>
      <c r="AR61" s="164">
        <v>3.9</v>
      </c>
    </row>
    <row r="62" spans="1:44" x14ac:dyDescent="0.15">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269</v>
      </c>
      <c r="AM62" s="114">
        <v>1058929</v>
      </c>
      <c r="AN62" s="121">
        <v>79523</v>
      </c>
      <c r="AO62" s="131">
        <v>29.1</v>
      </c>
      <c r="AP62" s="142">
        <v>47219</v>
      </c>
      <c r="AQ62" s="155">
        <v>3.1</v>
      </c>
      <c r="AR62" s="165">
        <v>26</v>
      </c>
    </row>
    <row r="63" spans="1:44" x14ac:dyDescent="0.15">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x14ac:dyDescent="0.15">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x14ac:dyDescent="0.15">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x14ac:dyDescent="0.15">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15">
      <c r="AK67" s="95"/>
      <c r="AL67" s="95"/>
      <c r="AM67" s="95"/>
      <c r="AN67" s="95"/>
      <c r="AO67" s="95"/>
      <c r="AP67" s="95"/>
      <c r="AQ67" s="95"/>
      <c r="AR67" s="95"/>
      <c r="AS67" s="95"/>
      <c r="AT67" s="95"/>
    </row>
    <row r="68" spans="1:46" ht="13.5" hidden="1" customHeight="1" x14ac:dyDescent="0.15">
      <c r="AK68" s="95"/>
      <c r="AL68" s="95"/>
      <c r="AM68" s="95"/>
      <c r="AN68" s="95"/>
      <c r="AO68" s="95"/>
      <c r="AP68" s="95"/>
      <c r="AQ68" s="95"/>
      <c r="AR68" s="95"/>
    </row>
    <row r="69" spans="1:46" ht="13.5" hidden="1" customHeight="1" x14ac:dyDescent="0.15">
      <c r="AK69" s="95"/>
      <c r="AL69" s="95"/>
      <c r="AM69" s="95"/>
      <c r="AN69" s="95"/>
      <c r="AO69" s="95"/>
      <c r="AP69" s="95"/>
      <c r="AQ69" s="95"/>
      <c r="AR69" s="95"/>
    </row>
    <row r="70" spans="1:46" hidden="1" x14ac:dyDescent="0.15">
      <c r="AK70" s="95"/>
      <c r="AL70" s="95"/>
      <c r="AM70" s="95"/>
      <c r="AN70" s="95"/>
      <c r="AO70" s="95"/>
      <c r="AP70" s="95"/>
      <c r="AQ70" s="95"/>
      <c r="AR70" s="95"/>
    </row>
    <row r="71" spans="1:46" hidden="1" x14ac:dyDescent="0.15">
      <c r="AK71" s="95"/>
      <c r="AL71" s="95"/>
      <c r="AM71" s="95"/>
      <c r="AN71" s="95"/>
      <c r="AO71" s="95"/>
      <c r="AP71" s="95"/>
      <c r="AQ71" s="95"/>
      <c r="AR71" s="95"/>
    </row>
    <row r="72" spans="1:46" hidden="1" x14ac:dyDescent="0.15">
      <c r="AK72" s="95"/>
      <c r="AL72" s="95"/>
      <c r="AM72" s="95"/>
      <c r="AN72" s="95"/>
      <c r="AO72" s="95"/>
      <c r="AP72" s="95"/>
      <c r="AQ72" s="95"/>
      <c r="AR72" s="95"/>
    </row>
    <row r="73" spans="1:46" hidden="1" x14ac:dyDescent="0.15">
      <c r="AK73" s="95"/>
      <c r="AL73" s="95"/>
      <c r="AM73" s="95"/>
      <c r="AN73" s="95"/>
      <c r="AO73" s="95"/>
      <c r="AP73" s="95"/>
      <c r="AQ73" s="95"/>
      <c r="AR73" s="95"/>
    </row>
  </sheetData>
  <sheetProtection algorithmName="SHA-512" hashValue="isk3j68C5kr76OqM7mfsDGqD7SjU1NWavSKttUczU7jLAgEM6pZgVKOufuW7sSsIsRZNbHgkoAyCSToyQl6xaA==" saltValue="0qZgtTC8T+T/yAGDU/LUz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82" customWidth="1"/>
    <col min="126" max="126" width="9" style="83" hidden="1" customWidth="1"/>
    <col min="127" max="16384" width="9" style="83" hidden="1"/>
  </cols>
  <sheetData>
    <row r="1" spans="2:125"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x14ac:dyDescent="0.15">
      <c r="B2" s="83"/>
      <c r="DG2" s="83"/>
    </row>
    <row r="3" spans="2:125" x14ac:dyDescent="0.15">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x14ac:dyDescent="0.15"/>
    <row r="5" spans="2:125" x14ac:dyDescent="0.15"/>
    <row r="6" spans="2:125" x14ac:dyDescent="0.15"/>
    <row r="7" spans="2:125" x14ac:dyDescent="0.15"/>
    <row r="8" spans="2:125" x14ac:dyDescent="0.15"/>
    <row r="9" spans="2:125" x14ac:dyDescent="0.15">
      <c r="DU9" s="8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3"/>
    </row>
    <row r="18" spans="125:125" x14ac:dyDescent="0.15"/>
    <row r="19" spans="125:125" x14ac:dyDescent="0.15"/>
    <row r="20" spans="125:125" x14ac:dyDescent="0.15">
      <c r="DU20" s="83"/>
    </row>
    <row r="21" spans="125:125" x14ac:dyDescent="0.15">
      <c r="DU21" s="8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3"/>
    </row>
    <row r="29" spans="125:125" x14ac:dyDescent="0.15"/>
    <row r="30" spans="125:125" x14ac:dyDescent="0.15"/>
    <row r="31" spans="125:125" x14ac:dyDescent="0.15"/>
    <row r="32" spans="125:125" x14ac:dyDescent="0.15"/>
    <row r="33" spans="2:125" x14ac:dyDescent="0.15">
      <c r="B33" s="83"/>
      <c r="G33" s="83"/>
      <c r="I33" s="83"/>
    </row>
    <row r="34" spans="2:125" x14ac:dyDescent="0.15">
      <c r="C34" s="83"/>
      <c r="P34" s="83"/>
      <c r="DE34" s="83"/>
      <c r="DH34" s="83"/>
    </row>
    <row r="35" spans="2:125" x14ac:dyDescent="0.15">
      <c r="D35" s="83"/>
      <c r="E35" s="83"/>
      <c r="DG35" s="83"/>
      <c r="DJ35" s="83"/>
      <c r="DP35" s="83"/>
      <c r="DQ35" s="83"/>
      <c r="DR35" s="83"/>
      <c r="DS35" s="83"/>
      <c r="DT35" s="83"/>
      <c r="DU35" s="83"/>
    </row>
    <row r="36" spans="2:125" x14ac:dyDescent="0.15">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x14ac:dyDescent="0.15">
      <c r="DU37" s="83"/>
    </row>
    <row r="38" spans="2:125" x14ac:dyDescent="0.15">
      <c r="DT38" s="83"/>
      <c r="DU38" s="83"/>
    </row>
    <row r="39" spans="2:125" x14ac:dyDescent="0.15"/>
    <row r="40" spans="2:125" x14ac:dyDescent="0.15">
      <c r="DH40" s="83"/>
    </row>
    <row r="41" spans="2:125" x14ac:dyDescent="0.15">
      <c r="DE41" s="83"/>
    </row>
    <row r="42" spans="2:125" x14ac:dyDescent="0.15">
      <c r="DG42" s="83"/>
      <c r="DJ42" s="83"/>
    </row>
    <row r="43" spans="2:125" x14ac:dyDescent="0.15">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x14ac:dyDescent="0.15">
      <c r="DU44" s="83"/>
    </row>
    <row r="45" spans="2:125" x14ac:dyDescent="0.15"/>
    <row r="46" spans="2:125" x14ac:dyDescent="0.15"/>
    <row r="47" spans="2:125" x14ac:dyDescent="0.15"/>
    <row r="48" spans="2:125" x14ac:dyDescent="0.15">
      <c r="DT48" s="83"/>
      <c r="DU48" s="83"/>
    </row>
    <row r="49" spans="120:125" x14ac:dyDescent="0.15">
      <c r="DU49" s="83"/>
    </row>
    <row r="50" spans="120:125" x14ac:dyDescent="0.15">
      <c r="DU50" s="83"/>
    </row>
    <row r="51" spans="120:125" x14ac:dyDescent="0.15">
      <c r="DP51" s="83"/>
      <c r="DQ51" s="83"/>
      <c r="DR51" s="83"/>
      <c r="DS51" s="83"/>
      <c r="DT51" s="83"/>
      <c r="DU51" s="83"/>
    </row>
    <row r="52" spans="120:125" x14ac:dyDescent="0.15"/>
    <row r="53" spans="120:125" x14ac:dyDescent="0.15"/>
    <row r="54" spans="120:125" x14ac:dyDescent="0.15">
      <c r="DU54" s="83"/>
    </row>
    <row r="55" spans="120:125" x14ac:dyDescent="0.15"/>
    <row r="56" spans="120:125" x14ac:dyDescent="0.15"/>
    <row r="57" spans="120:125" x14ac:dyDescent="0.15"/>
    <row r="58" spans="120:125" x14ac:dyDescent="0.15">
      <c r="DU58" s="83"/>
    </row>
    <row r="59" spans="120:125" x14ac:dyDescent="0.15"/>
    <row r="60" spans="120:125" x14ac:dyDescent="0.15"/>
    <row r="61" spans="120:125" x14ac:dyDescent="0.15"/>
    <row r="62" spans="120:125" x14ac:dyDescent="0.15"/>
    <row r="63" spans="120:125" x14ac:dyDescent="0.15">
      <c r="DU63" s="83"/>
    </row>
    <row r="64" spans="120:125" x14ac:dyDescent="0.15">
      <c r="DT64" s="83"/>
      <c r="DU64" s="83"/>
    </row>
    <row r="65" spans="123:125" x14ac:dyDescent="0.15"/>
    <row r="66" spans="123:125" x14ac:dyDescent="0.15"/>
    <row r="67" spans="123:125" x14ac:dyDescent="0.15"/>
    <row r="68" spans="123:125" x14ac:dyDescent="0.15"/>
    <row r="69" spans="123:125" x14ac:dyDescent="0.15">
      <c r="DS69" s="83"/>
      <c r="DT69" s="83"/>
      <c r="DU69" s="8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3"/>
    </row>
    <row r="83" spans="116:125" x14ac:dyDescent="0.15">
      <c r="DM83" s="83"/>
      <c r="DN83" s="83"/>
      <c r="DO83" s="83"/>
      <c r="DP83" s="83"/>
      <c r="DQ83" s="83"/>
      <c r="DR83" s="83"/>
      <c r="DS83" s="83"/>
      <c r="DT83" s="83"/>
      <c r="DU83" s="83"/>
    </row>
    <row r="84" spans="116:125" x14ac:dyDescent="0.15"/>
    <row r="85" spans="116:125" x14ac:dyDescent="0.15"/>
    <row r="86" spans="116:125" x14ac:dyDescent="0.15"/>
    <row r="87" spans="116:125" x14ac:dyDescent="0.15"/>
    <row r="88" spans="116:125" x14ac:dyDescent="0.15">
      <c r="DU88" s="8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3"/>
      <c r="DT94" s="83"/>
      <c r="DU94" s="83"/>
    </row>
    <row r="95" spans="116:125" ht="13.5" customHeight="1" x14ac:dyDescent="0.15">
      <c r="DU95" s="8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3"/>
    </row>
    <row r="102" spans="124:125" ht="13.5" customHeight="1" x14ac:dyDescent="0.15"/>
    <row r="103" spans="124:125" ht="13.5" customHeight="1" x14ac:dyDescent="0.15"/>
    <row r="104" spans="124:125" ht="13.5" customHeight="1" x14ac:dyDescent="0.15">
      <c r="DT104" s="83"/>
      <c r="DU104" s="8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3" t="s">
        <v>105</v>
      </c>
    </row>
    <row r="120" spans="125:125" ht="13.5" hidden="1" customHeight="1" x14ac:dyDescent="0.15"/>
    <row r="121" spans="125:125" ht="13.5" hidden="1" customHeight="1" x14ac:dyDescent="0.15">
      <c r="DU121" s="83"/>
    </row>
  </sheetData>
  <sheetProtection algorithmName="SHA-512" hashValue="F6b6rK4FWPDdKTlN0hC8kDmIoRHnHjMmXhoS3ASccN+fKcUVgdqdIWpa7Fb7J+yrlrDDWpGF3dDxyVwmYjd4SA==" saltValue="N0W/g9j0SiAbv0h3XvXcg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2" customWidth="1"/>
    <col min="126" max="142" width="0" style="83" hidden="1" customWidth="1"/>
    <col min="143" max="143" width="9" style="83" hidden="1" customWidth="1"/>
    <col min="144" max="16384" width="9" style="83" hidden="1"/>
  </cols>
  <sheetData>
    <row r="1" spans="1:125" ht="13.5"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x14ac:dyDescent="0.15">
      <c r="B2" s="83"/>
      <c r="T2" s="83"/>
    </row>
    <row r="3" spans="1:125" x14ac:dyDescent="0.15">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3"/>
      <c r="G33" s="83"/>
      <c r="I33" s="83"/>
    </row>
    <row r="34" spans="2:125" x14ac:dyDescent="0.15">
      <c r="C34" s="83"/>
      <c r="P34" s="83"/>
      <c r="R34" s="83"/>
      <c r="U34" s="83"/>
    </row>
    <row r="35" spans="2:125" x14ac:dyDescent="0.15">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x14ac:dyDescent="0.15">
      <c r="F36" s="83"/>
      <c r="H36" s="83"/>
      <c r="J36" s="83"/>
      <c r="K36" s="83"/>
      <c r="L36" s="83"/>
      <c r="M36" s="83"/>
      <c r="N36" s="83"/>
      <c r="O36" s="83"/>
      <c r="Q36" s="83"/>
      <c r="S36" s="83"/>
      <c r="V36" s="83"/>
    </row>
    <row r="37" spans="2:125" x14ac:dyDescent="0.15"/>
    <row r="38" spans="2:125" x14ac:dyDescent="0.15"/>
    <row r="39" spans="2:125" x14ac:dyDescent="0.15"/>
    <row r="40" spans="2:125" x14ac:dyDescent="0.15">
      <c r="U40" s="83"/>
    </row>
    <row r="41" spans="2:125" x14ac:dyDescent="0.15">
      <c r="R41" s="83"/>
    </row>
    <row r="42" spans="2:125" x14ac:dyDescent="0.15">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x14ac:dyDescent="0.15">
      <c r="Q43" s="83"/>
      <c r="S43" s="83"/>
      <c r="V43" s="8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105</v>
      </c>
    </row>
  </sheetData>
  <sheetProtection algorithmName="SHA-512" hashValue="tDEw5G/4WKp+gzNFzMTKyf4c45P8aI5OVNhS2VcjpM/eNXecAXrOt7Z9tGY5/Tlw1jfmeEK4aYQ6+rM8Wkm/ng==" saltValue="4HLHo26LBPwjfex+72bOz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90"/>
      <c r="C45" s="90"/>
      <c r="D45" s="90"/>
      <c r="E45" s="90"/>
      <c r="F45" s="90"/>
      <c r="G45" s="90"/>
      <c r="H45" s="90"/>
      <c r="I45" s="90"/>
      <c r="J45" s="186" t="s">
        <v>4</v>
      </c>
    </row>
    <row r="46" spans="2:10" ht="29.25" customHeight="1" x14ac:dyDescent="0.2">
      <c r="B46" s="172" t="s">
        <v>9</v>
      </c>
      <c r="C46" s="176"/>
      <c r="D46" s="176"/>
      <c r="E46" s="177" t="s">
        <v>17</v>
      </c>
      <c r="F46" s="178" t="s">
        <v>442</v>
      </c>
      <c r="G46" s="182" t="s">
        <v>521</v>
      </c>
      <c r="H46" s="182" t="s">
        <v>522</v>
      </c>
      <c r="I46" s="182" t="s">
        <v>523</v>
      </c>
      <c r="J46" s="187" t="s">
        <v>524</v>
      </c>
    </row>
    <row r="47" spans="2:10" ht="57.75" customHeight="1" x14ac:dyDescent="0.15">
      <c r="B47" s="173"/>
      <c r="C47" s="1063" t="s">
        <v>1</v>
      </c>
      <c r="D47" s="1063"/>
      <c r="E47" s="1064"/>
      <c r="F47" s="179">
        <v>19.670000000000002</v>
      </c>
      <c r="G47" s="183">
        <v>18.100000000000001</v>
      </c>
      <c r="H47" s="183">
        <v>17.14</v>
      </c>
      <c r="I47" s="183">
        <v>17.68</v>
      </c>
      <c r="J47" s="188">
        <v>17.91</v>
      </c>
    </row>
    <row r="48" spans="2:10" ht="57.75" customHeight="1" x14ac:dyDescent="0.15">
      <c r="B48" s="174"/>
      <c r="C48" s="1065" t="s">
        <v>10</v>
      </c>
      <c r="D48" s="1065"/>
      <c r="E48" s="1066"/>
      <c r="F48" s="180">
        <v>2.0699999999999998</v>
      </c>
      <c r="G48" s="184">
        <v>1.79</v>
      </c>
      <c r="H48" s="184">
        <v>2.2000000000000002</v>
      </c>
      <c r="I48" s="184">
        <v>2.86</v>
      </c>
      <c r="J48" s="189">
        <v>5.49</v>
      </c>
    </row>
    <row r="49" spans="2:10" ht="57.75" customHeight="1" x14ac:dyDescent="0.15">
      <c r="B49" s="175"/>
      <c r="C49" s="1067" t="s">
        <v>16</v>
      </c>
      <c r="D49" s="1067"/>
      <c r="E49" s="1068"/>
      <c r="F49" s="181" t="s">
        <v>525</v>
      </c>
      <c r="G49" s="185" t="s">
        <v>526</v>
      </c>
      <c r="H49" s="185" t="s">
        <v>527</v>
      </c>
      <c r="I49" s="185">
        <v>1.81</v>
      </c>
      <c r="J49" s="190">
        <v>4.24</v>
      </c>
    </row>
    <row r="50" spans="2:10" x14ac:dyDescent="0.15"/>
  </sheetData>
  <sheetProtection algorithmName="SHA-512" hashValue="DU8AW8Mx/2Otn4L4W3alvo6+/h5Le7wVBr5EI9DE7enA2dGN+M1/ZLRJPVROeOxdCB92p+Lxei763rKPbr8Ucg==" saltValue="LrSs3V8CzumRxFudHcYL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191"/>
      <c r="B1" s="191"/>
      <c r="C1" s="191"/>
      <c r="D1" s="191"/>
      <c r="E1" s="191"/>
      <c r="F1" s="191"/>
      <c r="G1" s="191"/>
      <c r="H1" s="191"/>
      <c r="I1" s="191"/>
      <c r="J1" s="191"/>
      <c r="K1" s="191"/>
      <c r="L1" s="191"/>
      <c r="M1" s="191"/>
      <c r="N1" s="191"/>
      <c r="O1" s="191"/>
      <c r="P1" s="191"/>
    </row>
    <row r="2" spans="1:16" ht="16.5" customHeight="1" x14ac:dyDescent="0.15">
      <c r="A2" s="191"/>
      <c r="B2" s="191"/>
      <c r="C2" s="191"/>
      <c r="D2" s="191"/>
      <c r="E2" s="191"/>
      <c r="F2" s="191"/>
      <c r="G2" s="191"/>
      <c r="H2" s="191"/>
      <c r="I2" s="191"/>
      <c r="J2" s="191"/>
      <c r="K2" s="191"/>
      <c r="L2" s="191"/>
      <c r="M2" s="191"/>
      <c r="N2" s="191"/>
      <c r="O2" s="191"/>
      <c r="P2" s="191"/>
    </row>
    <row r="3" spans="1:16" ht="16.5" customHeight="1" x14ac:dyDescent="0.15">
      <c r="A3" s="191"/>
      <c r="B3" s="191"/>
      <c r="C3" s="191"/>
      <c r="D3" s="191"/>
      <c r="E3" s="191"/>
      <c r="F3" s="191"/>
      <c r="G3" s="191"/>
      <c r="H3" s="191"/>
      <c r="I3" s="191"/>
      <c r="J3" s="191"/>
      <c r="K3" s="191"/>
      <c r="L3" s="191"/>
      <c r="M3" s="191"/>
      <c r="N3" s="191"/>
      <c r="O3" s="191"/>
      <c r="P3" s="191"/>
    </row>
    <row r="4" spans="1:16" ht="16.5" customHeight="1" x14ac:dyDescent="0.15">
      <c r="A4" s="191"/>
      <c r="B4" s="191"/>
      <c r="C4" s="191"/>
      <c r="D4" s="191"/>
      <c r="E4" s="191"/>
      <c r="F4" s="191"/>
      <c r="G4" s="191"/>
      <c r="H4" s="191"/>
      <c r="I4" s="191"/>
      <c r="J4" s="191"/>
      <c r="K4" s="191"/>
      <c r="L4" s="191"/>
      <c r="M4" s="191"/>
      <c r="N4" s="191"/>
      <c r="O4" s="191"/>
      <c r="P4" s="191"/>
    </row>
    <row r="5" spans="1:16" ht="16.5" customHeight="1" x14ac:dyDescent="0.15">
      <c r="A5" s="191"/>
      <c r="B5" s="191"/>
      <c r="C5" s="191"/>
      <c r="D5" s="191"/>
      <c r="E5" s="191"/>
      <c r="F5" s="191"/>
      <c r="G5" s="191"/>
      <c r="H5" s="191"/>
      <c r="I5" s="191"/>
      <c r="J5" s="191"/>
      <c r="K5" s="191"/>
      <c r="L5" s="191"/>
      <c r="M5" s="191"/>
      <c r="N5" s="191"/>
      <c r="O5" s="191"/>
      <c r="P5" s="191"/>
    </row>
    <row r="6" spans="1:16" ht="16.5" customHeight="1" x14ac:dyDescent="0.15">
      <c r="A6" s="191"/>
      <c r="B6" s="191"/>
      <c r="C6" s="191"/>
      <c r="D6" s="191"/>
      <c r="E6" s="191"/>
      <c r="F6" s="191"/>
      <c r="G6" s="191"/>
      <c r="H6" s="191"/>
      <c r="I6" s="191"/>
      <c r="J6" s="191"/>
      <c r="K6" s="191"/>
      <c r="L6" s="191"/>
      <c r="M6" s="191"/>
      <c r="N6" s="191"/>
      <c r="O6" s="191"/>
      <c r="P6" s="191"/>
    </row>
    <row r="7" spans="1:16" ht="16.5" customHeight="1" x14ac:dyDescent="0.15">
      <c r="A7" s="191"/>
      <c r="B7" s="191"/>
      <c r="C7" s="191"/>
      <c r="D7" s="191"/>
      <c r="E7" s="191"/>
      <c r="F7" s="191"/>
      <c r="G7" s="191"/>
      <c r="H7" s="191"/>
      <c r="I7" s="191"/>
      <c r="J7" s="191"/>
      <c r="K7" s="191"/>
      <c r="L7" s="191"/>
      <c r="M7" s="191"/>
      <c r="N7" s="191"/>
      <c r="O7" s="191"/>
      <c r="P7" s="191"/>
    </row>
    <row r="8" spans="1:16" ht="16.5" customHeight="1" x14ac:dyDescent="0.15">
      <c r="A8" s="191"/>
      <c r="B8" s="191"/>
      <c r="C8" s="191"/>
      <c r="D8" s="191"/>
      <c r="E8" s="191"/>
      <c r="F8" s="191"/>
      <c r="G8" s="191"/>
      <c r="H8" s="191"/>
      <c r="I8" s="191"/>
      <c r="J8" s="191"/>
      <c r="K8" s="191"/>
      <c r="L8" s="191"/>
      <c r="M8" s="191"/>
      <c r="N8" s="191"/>
      <c r="O8" s="191"/>
      <c r="P8" s="191"/>
    </row>
    <row r="9" spans="1:16" ht="16.5" customHeight="1" x14ac:dyDescent="0.15">
      <c r="A9" s="191"/>
      <c r="B9" s="191"/>
      <c r="C9" s="191"/>
      <c r="D9" s="191"/>
      <c r="E9" s="191"/>
      <c r="F9" s="191"/>
      <c r="G9" s="191"/>
      <c r="H9" s="191"/>
      <c r="I9" s="191"/>
      <c r="J9" s="191"/>
      <c r="K9" s="191"/>
      <c r="L9" s="191"/>
      <c r="M9" s="191"/>
      <c r="N9" s="191"/>
      <c r="O9" s="191"/>
      <c r="P9" s="191"/>
    </row>
    <row r="10" spans="1:16" ht="16.5" customHeight="1" x14ac:dyDescent="0.15">
      <c r="A10" s="191"/>
      <c r="B10" s="191"/>
      <c r="C10" s="191"/>
      <c r="D10" s="191"/>
      <c r="E10" s="191"/>
      <c r="F10" s="191"/>
      <c r="G10" s="191"/>
      <c r="H10" s="191"/>
      <c r="I10" s="191"/>
      <c r="J10" s="191"/>
      <c r="K10" s="191"/>
      <c r="L10" s="191"/>
      <c r="M10" s="191"/>
      <c r="N10" s="191"/>
      <c r="O10" s="191"/>
      <c r="P10" s="191"/>
    </row>
    <row r="11" spans="1:16" ht="16.5" customHeight="1" x14ac:dyDescent="0.15">
      <c r="A11" s="191"/>
      <c r="B11" s="191"/>
      <c r="C11" s="191"/>
      <c r="D11" s="191"/>
      <c r="E11" s="191"/>
      <c r="F11" s="191"/>
      <c r="G11" s="191"/>
      <c r="H11" s="191"/>
      <c r="I11" s="191"/>
      <c r="J11" s="191"/>
      <c r="K11" s="191"/>
      <c r="L11" s="191"/>
      <c r="M11" s="191"/>
      <c r="N11" s="191"/>
      <c r="O11" s="191"/>
      <c r="P11" s="191"/>
    </row>
    <row r="12" spans="1:16" ht="16.5" customHeight="1" x14ac:dyDescent="0.15">
      <c r="A12" s="191"/>
      <c r="B12" s="191"/>
      <c r="C12" s="191"/>
      <c r="D12" s="191"/>
      <c r="E12" s="191"/>
      <c r="F12" s="191"/>
      <c r="G12" s="191"/>
      <c r="H12" s="191"/>
      <c r="I12" s="191"/>
      <c r="J12" s="191"/>
      <c r="K12" s="191"/>
      <c r="L12" s="191"/>
      <c r="M12" s="191"/>
      <c r="N12" s="191"/>
      <c r="O12" s="191"/>
      <c r="P12" s="191"/>
    </row>
    <row r="13" spans="1:16" ht="16.5" customHeight="1" x14ac:dyDescent="0.15">
      <c r="A13" s="191"/>
      <c r="B13" s="191"/>
      <c r="C13" s="191"/>
      <c r="D13" s="191"/>
      <c r="E13" s="191"/>
      <c r="F13" s="191"/>
      <c r="G13" s="191"/>
      <c r="H13" s="191"/>
      <c r="I13" s="191"/>
      <c r="J13" s="191"/>
      <c r="K13" s="191"/>
      <c r="L13" s="191"/>
      <c r="M13" s="191"/>
      <c r="N13" s="191"/>
      <c r="O13" s="191"/>
      <c r="P13" s="191"/>
    </row>
    <row r="14" spans="1:16" ht="16.5" customHeight="1" x14ac:dyDescent="0.15">
      <c r="A14" s="191"/>
      <c r="B14" s="191"/>
      <c r="C14" s="191"/>
      <c r="D14" s="191"/>
      <c r="E14" s="191"/>
      <c r="F14" s="191"/>
      <c r="G14" s="191"/>
      <c r="H14" s="191"/>
      <c r="I14" s="191"/>
      <c r="J14" s="191"/>
      <c r="K14" s="191"/>
      <c r="L14" s="191"/>
      <c r="M14" s="191"/>
      <c r="N14" s="191"/>
      <c r="O14" s="191"/>
      <c r="P14" s="191"/>
    </row>
    <row r="15" spans="1:16" ht="16.5" customHeight="1" x14ac:dyDescent="0.15">
      <c r="A15" s="191"/>
      <c r="B15" s="191"/>
      <c r="C15" s="191"/>
      <c r="D15" s="191"/>
      <c r="E15" s="191"/>
      <c r="F15" s="191"/>
      <c r="G15" s="191"/>
      <c r="H15" s="191"/>
      <c r="I15" s="191"/>
      <c r="J15" s="191"/>
      <c r="K15" s="191"/>
      <c r="L15" s="191"/>
      <c r="M15" s="191"/>
      <c r="N15" s="191"/>
      <c r="O15" s="191"/>
      <c r="P15" s="191"/>
    </row>
    <row r="16" spans="1:16" ht="16.5" customHeight="1" x14ac:dyDescent="0.15">
      <c r="A16" s="191"/>
      <c r="B16" s="191"/>
      <c r="C16" s="191"/>
      <c r="D16" s="191"/>
      <c r="E16" s="191"/>
      <c r="F16" s="191"/>
      <c r="G16" s="191"/>
      <c r="H16" s="191"/>
      <c r="I16" s="191"/>
      <c r="J16" s="191"/>
      <c r="K16" s="191"/>
      <c r="L16" s="191"/>
      <c r="M16" s="191"/>
      <c r="N16" s="191"/>
      <c r="O16" s="191"/>
      <c r="P16" s="191"/>
    </row>
    <row r="17" spans="1:16" ht="16.5" customHeight="1" x14ac:dyDescent="0.15">
      <c r="A17" s="191"/>
      <c r="B17" s="191"/>
      <c r="C17" s="191"/>
      <c r="D17" s="191"/>
      <c r="E17" s="191"/>
      <c r="F17" s="191"/>
      <c r="G17" s="191"/>
      <c r="H17" s="191"/>
      <c r="I17" s="191"/>
      <c r="J17" s="191"/>
      <c r="K17" s="191"/>
      <c r="L17" s="191"/>
      <c r="M17" s="191"/>
      <c r="N17" s="191"/>
      <c r="O17" s="191"/>
      <c r="P17" s="191"/>
    </row>
    <row r="18" spans="1:16" ht="16.5" customHeight="1" x14ac:dyDescent="0.15">
      <c r="A18" s="191"/>
      <c r="B18" s="191"/>
      <c r="C18" s="191"/>
      <c r="D18" s="191"/>
      <c r="E18" s="191"/>
      <c r="F18" s="191"/>
      <c r="G18" s="191"/>
      <c r="H18" s="191"/>
      <c r="I18" s="191"/>
      <c r="J18" s="191"/>
      <c r="K18" s="191"/>
      <c r="L18" s="191"/>
      <c r="M18" s="191"/>
      <c r="N18" s="191"/>
      <c r="O18" s="191"/>
      <c r="P18" s="191"/>
    </row>
    <row r="19" spans="1:16" ht="16.5" customHeight="1" x14ac:dyDescent="0.15">
      <c r="A19" s="191"/>
      <c r="B19" s="191"/>
      <c r="C19" s="191"/>
      <c r="D19" s="191"/>
      <c r="E19" s="191"/>
      <c r="F19" s="191"/>
      <c r="G19" s="191"/>
      <c r="H19" s="191"/>
      <c r="I19" s="191"/>
      <c r="J19" s="191"/>
      <c r="K19" s="191"/>
      <c r="L19" s="191"/>
      <c r="M19" s="191"/>
      <c r="N19" s="191"/>
      <c r="O19" s="191"/>
      <c r="P19" s="191"/>
    </row>
    <row r="20" spans="1:16" ht="16.5" customHeight="1" x14ac:dyDescent="0.15">
      <c r="A20" s="191"/>
      <c r="B20" s="191"/>
      <c r="C20" s="191"/>
      <c r="D20" s="191"/>
      <c r="E20" s="191"/>
      <c r="F20" s="191"/>
      <c r="G20" s="191"/>
      <c r="H20" s="191"/>
      <c r="I20" s="191"/>
      <c r="J20" s="191"/>
      <c r="K20" s="191"/>
      <c r="L20" s="191"/>
      <c r="M20" s="191"/>
      <c r="N20" s="191"/>
      <c r="O20" s="191"/>
      <c r="P20" s="191"/>
    </row>
    <row r="21" spans="1:16" ht="16.5" customHeight="1" x14ac:dyDescent="0.15">
      <c r="A21" s="191"/>
      <c r="B21" s="191"/>
      <c r="C21" s="191"/>
      <c r="D21" s="191"/>
      <c r="E21" s="191"/>
      <c r="F21" s="191"/>
      <c r="G21" s="191"/>
      <c r="H21" s="191"/>
      <c r="I21" s="191"/>
      <c r="J21" s="191"/>
      <c r="K21" s="191"/>
      <c r="L21" s="191"/>
      <c r="M21" s="191"/>
      <c r="N21" s="191"/>
      <c r="O21" s="191"/>
      <c r="P21" s="191"/>
    </row>
    <row r="22" spans="1:16" ht="16.5" customHeight="1" x14ac:dyDescent="0.15">
      <c r="A22" s="191"/>
      <c r="B22" s="191"/>
      <c r="C22" s="191"/>
      <c r="D22" s="191"/>
      <c r="E22" s="191"/>
      <c r="F22" s="191"/>
      <c r="G22" s="191"/>
      <c r="H22" s="191"/>
      <c r="I22" s="191"/>
      <c r="J22" s="191"/>
      <c r="K22" s="191"/>
      <c r="L22" s="191"/>
      <c r="M22" s="191"/>
      <c r="N22" s="191"/>
      <c r="O22" s="191"/>
      <c r="P22" s="191"/>
    </row>
    <row r="23" spans="1:16" ht="16.5" customHeight="1" x14ac:dyDescent="0.15">
      <c r="A23" s="191"/>
      <c r="B23" s="191"/>
      <c r="C23" s="191"/>
      <c r="D23" s="191"/>
      <c r="E23" s="191"/>
      <c r="F23" s="191"/>
      <c r="G23" s="191"/>
      <c r="H23" s="191"/>
      <c r="I23" s="191"/>
      <c r="J23" s="191"/>
      <c r="K23" s="191"/>
      <c r="L23" s="191"/>
      <c r="M23" s="191"/>
      <c r="N23" s="191"/>
      <c r="O23" s="191"/>
      <c r="P23" s="191"/>
    </row>
    <row r="24" spans="1:16" ht="16.5" customHeight="1" x14ac:dyDescent="0.15">
      <c r="A24" s="191"/>
      <c r="B24" s="191"/>
      <c r="C24" s="191"/>
      <c r="D24" s="191"/>
      <c r="E24" s="191"/>
      <c r="F24" s="191"/>
      <c r="G24" s="191"/>
      <c r="H24" s="191"/>
      <c r="I24" s="191"/>
      <c r="J24" s="191"/>
      <c r="K24" s="191"/>
      <c r="L24" s="191"/>
      <c r="M24" s="191"/>
      <c r="N24" s="191"/>
      <c r="O24" s="191"/>
      <c r="P24" s="191"/>
    </row>
    <row r="25" spans="1:16" ht="16.5" customHeight="1" x14ac:dyDescent="0.15">
      <c r="A25" s="191"/>
      <c r="B25" s="191"/>
      <c r="C25" s="191"/>
      <c r="D25" s="191"/>
      <c r="E25" s="191"/>
      <c r="F25" s="191"/>
      <c r="G25" s="191"/>
      <c r="H25" s="191"/>
      <c r="I25" s="191"/>
      <c r="J25" s="191"/>
      <c r="K25" s="191"/>
      <c r="L25" s="191"/>
      <c r="M25" s="191"/>
      <c r="N25" s="191"/>
      <c r="O25" s="191"/>
      <c r="P25" s="191"/>
    </row>
    <row r="26" spans="1:16" ht="16.5" customHeight="1" x14ac:dyDescent="0.15">
      <c r="A26" s="191"/>
      <c r="B26" s="191"/>
      <c r="C26" s="191"/>
      <c r="D26" s="191"/>
      <c r="E26" s="191"/>
      <c r="F26" s="191"/>
      <c r="G26" s="191"/>
      <c r="H26" s="191"/>
      <c r="I26" s="191"/>
      <c r="J26" s="191"/>
      <c r="K26" s="191"/>
      <c r="L26" s="191"/>
      <c r="M26" s="191"/>
      <c r="N26" s="191"/>
      <c r="O26" s="191"/>
      <c r="P26" s="191"/>
    </row>
    <row r="27" spans="1:16" ht="16.5" customHeight="1" x14ac:dyDescent="0.15">
      <c r="A27" s="191"/>
      <c r="B27" s="191"/>
      <c r="C27" s="191"/>
      <c r="D27" s="191"/>
      <c r="E27" s="191"/>
      <c r="F27" s="191"/>
      <c r="G27" s="191"/>
      <c r="H27" s="191"/>
      <c r="I27" s="191"/>
      <c r="J27" s="191"/>
      <c r="K27" s="191"/>
      <c r="L27" s="191"/>
      <c r="M27" s="191"/>
      <c r="N27" s="191"/>
      <c r="O27" s="191"/>
      <c r="P27" s="191"/>
    </row>
    <row r="28" spans="1:16" ht="16.5" customHeight="1" x14ac:dyDescent="0.15">
      <c r="A28" s="191"/>
      <c r="B28" s="191"/>
      <c r="C28" s="191"/>
      <c r="D28" s="191"/>
      <c r="E28" s="191"/>
      <c r="F28" s="191"/>
      <c r="G28" s="191"/>
      <c r="H28" s="191"/>
      <c r="I28" s="191"/>
      <c r="J28" s="191"/>
      <c r="K28" s="191"/>
      <c r="L28" s="191"/>
      <c r="M28" s="191"/>
      <c r="N28" s="191"/>
      <c r="O28" s="191"/>
      <c r="P28" s="191"/>
    </row>
    <row r="29" spans="1:16" ht="16.5" customHeight="1" x14ac:dyDescent="0.15">
      <c r="A29" s="191"/>
      <c r="B29" s="191"/>
      <c r="C29" s="191"/>
      <c r="D29" s="191"/>
      <c r="E29" s="191"/>
      <c r="F29" s="191"/>
      <c r="G29" s="191"/>
      <c r="H29" s="191"/>
      <c r="I29" s="191"/>
      <c r="J29" s="191"/>
      <c r="K29" s="191"/>
      <c r="L29" s="191"/>
      <c r="M29" s="191"/>
      <c r="N29" s="191"/>
      <c r="O29" s="191"/>
      <c r="P29" s="191"/>
    </row>
    <row r="30" spans="1:16" ht="16.5" customHeight="1" x14ac:dyDescent="0.15">
      <c r="A30" s="191"/>
      <c r="B30" s="191"/>
      <c r="C30" s="191"/>
      <c r="D30" s="191"/>
      <c r="E30" s="191"/>
      <c r="F30" s="191"/>
      <c r="G30" s="191"/>
      <c r="H30" s="191"/>
      <c r="I30" s="191"/>
      <c r="J30" s="191"/>
      <c r="K30" s="191"/>
      <c r="L30" s="191"/>
      <c r="M30" s="191"/>
      <c r="N30" s="191"/>
      <c r="O30" s="191"/>
      <c r="P30" s="191"/>
    </row>
    <row r="31" spans="1:16" ht="16.5" customHeight="1" x14ac:dyDescent="0.15">
      <c r="A31" s="191"/>
      <c r="B31" s="191"/>
      <c r="C31" s="191"/>
      <c r="D31" s="191"/>
      <c r="E31" s="191"/>
      <c r="F31" s="191"/>
      <c r="G31" s="191"/>
      <c r="H31" s="191"/>
      <c r="I31" s="191"/>
      <c r="J31" s="191"/>
      <c r="K31" s="191"/>
      <c r="L31" s="191"/>
      <c r="M31" s="191"/>
      <c r="N31" s="191"/>
      <c r="O31" s="191"/>
      <c r="P31" s="191"/>
    </row>
    <row r="32" spans="1:16" ht="31.5" customHeight="1" x14ac:dyDescent="0.15">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14</v>
      </c>
      <c r="C33" s="198"/>
      <c r="D33" s="198"/>
      <c r="E33" s="200" t="s">
        <v>17</v>
      </c>
      <c r="F33" s="201" t="s">
        <v>442</v>
      </c>
      <c r="G33" s="206" t="s">
        <v>521</v>
      </c>
      <c r="H33" s="206" t="s">
        <v>522</v>
      </c>
      <c r="I33" s="206" t="s">
        <v>523</v>
      </c>
      <c r="J33" s="210" t="s">
        <v>524</v>
      </c>
      <c r="K33" s="191"/>
      <c r="L33" s="191"/>
      <c r="M33" s="191"/>
      <c r="N33" s="191"/>
      <c r="O33" s="191"/>
      <c r="P33" s="191"/>
    </row>
    <row r="34" spans="1:16" ht="39" customHeight="1" x14ac:dyDescent="0.15">
      <c r="A34" s="191"/>
      <c r="B34" s="193"/>
      <c r="C34" s="1073" t="s">
        <v>459</v>
      </c>
      <c r="D34" s="1073"/>
      <c r="E34" s="1074"/>
      <c r="F34" s="202">
        <v>6.81</v>
      </c>
      <c r="G34" s="207">
        <v>7.39</v>
      </c>
      <c r="H34" s="207">
        <v>9.52</v>
      </c>
      <c r="I34" s="207">
        <v>8.2200000000000006</v>
      </c>
      <c r="J34" s="211">
        <v>7.82</v>
      </c>
      <c r="K34" s="191"/>
      <c r="L34" s="191"/>
      <c r="M34" s="191"/>
      <c r="N34" s="191"/>
      <c r="O34" s="191"/>
      <c r="P34" s="191"/>
    </row>
    <row r="35" spans="1:16" ht="39" customHeight="1" x14ac:dyDescent="0.15">
      <c r="A35" s="191"/>
      <c r="B35" s="194"/>
      <c r="C35" s="1069" t="s">
        <v>449</v>
      </c>
      <c r="D35" s="1069"/>
      <c r="E35" s="1070"/>
      <c r="F35" s="203">
        <v>2.06</v>
      </c>
      <c r="G35" s="208">
        <v>1.79</v>
      </c>
      <c r="H35" s="208">
        <v>2.19</v>
      </c>
      <c r="I35" s="208">
        <v>2.85</v>
      </c>
      <c r="J35" s="212">
        <v>5.48</v>
      </c>
      <c r="K35" s="191"/>
      <c r="L35" s="191"/>
      <c r="M35" s="191"/>
      <c r="N35" s="191"/>
      <c r="O35" s="191"/>
      <c r="P35" s="191"/>
    </row>
    <row r="36" spans="1:16" ht="39" customHeight="1" x14ac:dyDescent="0.15">
      <c r="A36" s="191"/>
      <c r="B36" s="194"/>
      <c r="C36" s="1069" t="s">
        <v>29</v>
      </c>
      <c r="D36" s="1069"/>
      <c r="E36" s="1070"/>
      <c r="F36" s="203">
        <v>1.9</v>
      </c>
      <c r="G36" s="208">
        <v>1</v>
      </c>
      <c r="H36" s="208">
        <v>2.02</v>
      </c>
      <c r="I36" s="208">
        <v>1.1299999999999999</v>
      </c>
      <c r="J36" s="212">
        <v>1.8199999999999998</v>
      </c>
      <c r="K36" s="191"/>
      <c r="L36" s="191"/>
      <c r="M36" s="191"/>
      <c r="N36" s="191"/>
      <c r="O36" s="191"/>
      <c r="P36" s="191"/>
    </row>
    <row r="37" spans="1:16" ht="39" customHeight="1" x14ac:dyDescent="0.15">
      <c r="A37" s="191"/>
      <c r="B37" s="194"/>
      <c r="C37" s="1069" t="s">
        <v>458</v>
      </c>
      <c r="D37" s="1069"/>
      <c r="E37" s="1070"/>
      <c r="F37" s="203">
        <v>0.39</v>
      </c>
      <c r="G37" s="208">
        <v>0.05</v>
      </c>
      <c r="H37" s="208" t="s">
        <v>528</v>
      </c>
      <c r="I37" s="208">
        <v>0.12</v>
      </c>
      <c r="J37" s="212">
        <v>0.72</v>
      </c>
      <c r="K37" s="191"/>
      <c r="L37" s="191"/>
      <c r="M37" s="191"/>
      <c r="N37" s="191"/>
      <c r="O37" s="191"/>
      <c r="P37" s="191"/>
    </row>
    <row r="38" spans="1:16" ht="39" customHeight="1" x14ac:dyDescent="0.15">
      <c r="A38" s="191"/>
      <c r="B38" s="194"/>
      <c r="C38" s="1069" t="s">
        <v>236</v>
      </c>
      <c r="D38" s="1069"/>
      <c r="E38" s="1070"/>
      <c r="F38" s="203">
        <v>0.32</v>
      </c>
      <c r="G38" s="208">
        <v>0.22</v>
      </c>
      <c r="H38" s="208">
        <v>0.23</v>
      </c>
      <c r="I38" s="208">
        <v>0.38</v>
      </c>
      <c r="J38" s="212">
        <v>0.23</v>
      </c>
      <c r="K38" s="191"/>
      <c r="L38" s="191"/>
      <c r="M38" s="191"/>
      <c r="N38" s="191"/>
      <c r="O38" s="191"/>
      <c r="P38" s="191"/>
    </row>
    <row r="39" spans="1:16" ht="39" customHeight="1" x14ac:dyDescent="0.15">
      <c r="A39" s="191"/>
      <c r="B39" s="194"/>
      <c r="C39" s="1069" t="s">
        <v>163</v>
      </c>
      <c r="D39" s="1069"/>
      <c r="E39" s="1070"/>
      <c r="F39" s="203">
        <v>0.11</v>
      </c>
      <c r="G39" s="208">
        <v>0.12</v>
      </c>
      <c r="H39" s="208">
        <v>0.14000000000000001</v>
      </c>
      <c r="I39" s="208">
        <v>0.1</v>
      </c>
      <c r="J39" s="212">
        <v>0.1</v>
      </c>
      <c r="K39" s="191"/>
      <c r="L39" s="191"/>
      <c r="M39" s="191"/>
      <c r="N39" s="191"/>
      <c r="O39" s="191"/>
      <c r="P39" s="191"/>
    </row>
    <row r="40" spans="1:16" ht="39" customHeight="1" x14ac:dyDescent="0.15">
      <c r="A40" s="191"/>
      <c r="B40" s="194"/>
      <c r="C40" s="1069" t="s">
        <v>440</v>
      </c>
      <c r="D40" s="1069"/>
      <c r="E40" s="1070"/>
      <c r="F40" s="203" t="s">
        <v>200</v>
      </c>
      <c r="G40" s="208" t="s">
        <v>200</v>
      </c>
      <c r="H40" s="208" t="s">
        <v>200</v>
      </c>
      <c r="I40" s="208">
        <v>0</v>
      </c>
      <c r="J40" s="212">
        <v>0</v>
      </c>
      <c r="K40" s="191"/>
      <c r="L40" s="191"/>
      <c r="M40" s="191"/>
      <c r="N40" s="191"/>
      <c r="O40" s="191"/>
      <c r="P40" s="191"/>
    </row>
    <row r="41" spans="1:16" ht="39" customHeight="1" x14ac:dyDescent="0.15">
      <c r="A41" s="191"/>
      <c r="B41" s="194"/>
      <c r="C41" s="1069"/>
      <c r="D41" s="1069"/>
      <c r="E41" s="1070"/>
      <c r="F41" s="203"/>
      <c r="G41" s="208"/>
      <c r="H41" s="208"/>
      <c r="I41" s="208"/>
      <c r="J41" s="212"/>
      <c r="K41" s="191"/>
      <c r="L41" s="191"/>
      <c r="M41" s="191"/>
      <c r="N41" s="191"/>
      <c r="O41" s="191"/>
      <c r="P41" s="191"/>
    </row>
    <row r="42" spans="1:16" ht="39" customHeight="1" x14ac:dyDescent="0.15">
      <c r="A42" s="191"/>
      <c r="B42" s="195"/>
      <c r="C42" s="1069" t="s">
        <v>529</v>
      </c>
      <c r="D42" s="1069"/>
      <c r="E42" s="1070"/>
      <c r="F42" s="203" t="s">
        <v>200</v>
      </c>
      <c r="G42" s="208" t="s">
        <v>200</v>
      </c>
      <c r="H42" s="208" t="s">
        <v>200</v>
      </c>
      <c r="I42" s="208" t="s">
        <v>200</v>
      </c>
      <c r="J42" s="212" t="s">
        <v>200</v>
      </c>
      <c r="K42" s="191"/>
      <c r="L42" s="191"/>
      <c r="M42" s="191"/>
      <c r="N42" s="191"/>
      <c r="O42" s="191"/>
      <c r="P42" s="191"/>
    </row>
    <row r="43" spans="1:16" ht="39" customHeight="1" x14ac:dyDescent="0.15">
      <c r="A43" s="191"/>
      <c r="B43" s="196"/>
      <c r="C43" s="1071" t="s">
        <v>486</v>
      </c>
      <c r="D43" s="1071"/>
      <c r="E43" s="1072"/>
      <c r="F43" s="204">
        <v>7.0000000000000007E-2</v>
      </c>
      <c r="G43" s="209">
        <v>0.05</v>
      </c>
      <c r="H43" s="209">
        <v>0.14000000000000001</v>
      </c>
      <c r="I43" s="209" t="s">
        <v>200</v>
      </c>
      <c r="J43" s="213" t="s">
        <v>200</v>
      </c>
      <c r="K43" s="191"/>
      <c r="L43" s="191"/>
      <c r="M43" s="191"/>
      <c r="N43" s="191"/>
      <c r="O43" s="191"/>
      <c r="P43" s="191"/>
    </row>
    <row r="44" spans="1:16" ht="39" customHeight="1" x14ac:dyDescent="0.15">
      <c r="A44" s="191"/>
      <c r="B44" s="197" t="s">
        <v>18</v>
      </c>
      <c r="C44" s="199"/>
      <c r="D44" s="199"/>
      <c r="E44" s="199"/>
      <c r="F44" s="205"/>
      <c r="G44" s="205"/>
      <c r="H44" s="205"/>
      <c r="I44" s="205"/>
      <c r="J44" s="205"/>
      <c r="K44" s="191"/>
      <c r="L44" s="191"/>
      <c r="M44" s="191"/>
      <c r="N44" s="191"/>
      <c r="O44" s="191"/>
      <c r="P44" s="191"/>
    </row>
    <row r="45" spans="1:16" ht="17.25" x14ac:dyDescent="0.15">
      <c r="A45" s="191"/>
      <c r="B45" s="191"/>
      <c r="C45" s="191"/>
      <c r="D45" s="191"/>
      <c r="E45" s="191"/>
      <c r="F45" s="191"/>
      <c r="G45" s="191"/>
      <c r="H45" s="191"/>
      <c r="I45" s="191"/>
      <c r="J45" s="191"/>
      <c r="K45" s="191"/>
      <c r="L45" s="191"/>
      <c r="M45" s="191"/>
      <c r="N45" s="191"/>
      <c r="O45" s="191"/>
      <c r="P45" s="191"/>
    </row>
  </sheetData>
  <sheetProtection algorithmName="SHA-512" hashValue="fNAc8pdS7MD1hKzXQmPIrLy9r0fFjZkB8YnckD4hbtwZYMNzXb7uBg8iORbyFMQV9tJJmaQuyRlyh7hI/EvY1Q==" saltValue="nmelKyu+zViF/rRmzTqC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90"/>
      <c r="B1" s="90"/>
      <c r="C1" s="90"/>
      <c r="D1" s="90"/>
      <c r="E1" s="90"/>
      <c r="F1" s="90"/>
      <c r="G1" s="90"/>
      <c r="H1" s="90"/>
      <c r="I1" s="90"/>
      <c r="J1" s="90"/>
      <c r="K1" s="90"/>
      <c r="L1" s="90"/>
      <c r="M1" s="90"/>
      <c r="N1" s="90"/>
      <c r="O1" s="90"/>
      <c r="P1" s="90"/>
      <c r="Q1" s="90"/>
      <c r="R1" s="90"/>
      <c r="S1" s="90"/>
      <c r="T1" s="90"/>
      <c r="U1" s="90"/>
    </row>
    <row r="2" spans="1:21" ht="13.5" customHeight="1" x14ac:dyDescent="0.15">
      <c r="A2" s="90"/>
      <c r="B2" s="90"/>
      <c r="C2" s="90"/>
      <c r="D2" s="90"/>
      <c r="E2" s="90"/>
      <c r="F2" s="90"/>
      <c r="G2" s="90"/>
      <c r="H2" s="90"/>
      <c r="I2" s="90"/>
      <c r="J2" s="90"/>
      <c r="K2" s="90"/>
      <c r="L2" s="90"/>
      <c r="M2" s="90"/>
      <c r="N2" s="90"/>
      <c r="O2" s="90"/>
      <c r="P2" s="90"/>
      <c r="Q2" s="90"/>
      <c r="R2" s="90"/>
      <c r="S2" s="90"/>
      <c r="T2" s="90"/>
      <c r="U2" s="90"/>
    </row>
    <row r="3" spans="1:21" ht="13.5" customHeight="1" x14ac:dyDescent="0.15">
      <c r="A3" s="90"/>
      <c r="B3" s="90"/>
      <c r="C3" s="90"/>
      <c r="D3" s="90"/>
      <c r="E3" s="90"/>
      <c r="F3" s="90"/>
      <c r="G3" s="90"/>
      <c r="H3" s="90"/>
      <c r="I3" s="90"/>
      <c r="J3" s="90"/>
      <c r="K3" s="90"/>
      <c r="L3" s="90"/>
      <c r="M3" s="90"/>
      <c r="N3" s="90"/>
      <c r="O3" s="90"/>
      <c r="P3" s="90"/>
      <c r="Q3" s="90"/>
      <c r="R3" s="90"/>
      <c r="S3" s="90"/>
      <c r="T3" s="90"/>
      <c r="U3" s="90"/>
    </row>
    <row r="4" spans="1:21" ht="13.5" customHeight="1" x14ac:dyDescent="0.15">
      <c r="A4" s="90"/>
      <c r="B4" s="90"/>
      <c r="C4" s="90"/>
      <c r="D4" s="90"/>
      <c r="E4" s="90"/>
      <c r="F4" s="90"/>
      <c r="G4" s="90"/>
      <c r="H4" s="90"/>
      <c r="I4" s="90"/>
      <c r="J4" s="90"/>
      <c r="K4" s="90"/>
      <c r="L4" s="90"/>
      <c r="M4" s="90"/>
      <c r="N4" s="90"/>
      <c r="O4" s="90"/>
      <c r="P4" s="90"/>
      <c r="Q4" s="90"/>
      <c r="R4" s="90"/>
      <c r="S4" s="90"/>
      <c r="T4" s="90"/>
      <c r="U4" s="90"/>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ht="13.5" customHeight="1" x14ac:dyDescent="0.15">
      <c r="A6" s="90"/>
      <c r="B6" s="90"/>
      <c r="C6" s="90"/>
      <c r="D6" s="90"/>
      <c r="E6" s="90"/>
      <c r="F6" s="90"/>
      <c r="G6" s="90"/>
      <c r="H6" s="90"/>
      <c r="I6" s="90"/>
      <c r="J6" s="90"/>
      <c r="K6" s="90"/>
      <c r="L6" s="90"/>
      <c r="M6" s="90"/>
      <c r="N6" s="90"/>
      <c r="O6" s="90"/>
      <c r="P6" s="90"/>
      <c r="Q6" s="90"/>
      <c r="R6" s="90"/>
      <c r="S6" s="90"/>
      <c r="T6" s="90"/>
      <c r="U6" s="90"/>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ht="13.5" customHeight="1" x14ac:dyDescent="0.15">
      <c r="A8" s="90"/>
      <c r="B8" s="90"/>
      <c r="C8" s="90"/>
      <c r="D8" s="90"/>
      <c r="E8" s="90"/>
      <c r="F8" s="90"/>
      <c r="G8" s="90"/>
      <c r="H8" s="90"/>
      <c r="I8" s="90"/>
      <c r="J8" s="90"/>
      <c r="K8" s="90"/>
      <c r="L8" s="90"/>
      <c r="M8" s="90"/>
      <c r="N8" s="90"/>
      <c r="O8" s="90"/>
      <c r="P8" s="90"/>
      <c r="Q8" s="90"/>
      <c r="R8" s="90"/>
      <c r="S8" s="90"/>
      <c r="T8" s="90"/>
      <c r="U8" s="90"/>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ht="13.5" customHeight="1" x14ac:dyDescent="0.15">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15">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15">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15">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15">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15">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15">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15">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15">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15">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15">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15">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15">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15">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15">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15">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15">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15">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15">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15">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15">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15">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15">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15">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15">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15">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15">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15">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15">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15">
      <c r="A43" s="90"/>
      <c r="B43" s="90"/>
      <c r="C43" s="90"/>
      <c r="D43" s="90"/>
      <c r="E43" s="90"/>
      <c r="F43" s="90"/>
      <c r="G43" s="90"/>
      <c r="H43" s="90"/>
      <c r="I43" s="90"/>
      <c r="J43" s="90"/>
      <c r="K43" s="90"/>
      <c r="L43" s="90"/>
      <c r="M43" s="90"/>
      <c r="N43" s="90"/>
      <c r="O43" s="248" t="s">
        <v>23</v>
      </c>
      <c r="P43" s="90"/>
      <c r="Q43" s="90"/>
      <c r="R43" s="90"/>
      <c r="S43" s="90"/>
      <c r="T43" s="90"/>
      <c r="U43" s="90"/>
    </row>
    <row r="44" spans="1:21" ht="30.75" customHeight="1" x14ac:dyDescent="0.15">
      <c r="A44" s="90"/>
      <c r="B44" s="214" t="s">
        <v>27</v>
      </c>
      <c r="C44" s="220"/>
      <c r="D44" s="220"/>
      <c r="E44" s="228"/>
      <c r="F44" s="228"/>
      <c r="G44" s="228"/>
      <c r="H44" s="228"/>
      <c r="I44" s="228"/>
      <c r="J44" s="231" t="s">
        <v>17</v>
      </c>
      <c r="K44" s="233" t="s">
        <v>442</v>
      </c>
      <c r="L44" s="241" t="s">
        <v>521</v>
      </c>
      <c r="M44" s="241" t="s">
        <v>522</v>
      </c>
      <c r="N44" s="241" t="s">
        <v>523</v>
      </c>
      <c r="O44" s="249" t="s">
        <v>524</v>
      </c>
      <c r="P44" s="90"/>
      <c r="Q44" s="90"/>
      <c r="R44" s="90"/>
      <c r="S44" s="90"/>
      <c r="T44" s="90"/>
      <c r="U44" s="90"/>
    </row>
    <row r="45" spans="1:21" ht="30.75" customHeight="1" x14ac:dyDescent="0.15">
      <c r="A45" s="90"/>
      <c r="B45" s="1085" t="s">
        <v>28</v>
      </c>
      <c r="C45" s="1086"/>
      <c r="D45" s="223"/>
      <c r="E45" s="1099" t="s">
        <v>26</v>
      </c>
      <c r="F45" s="1099"/>
      <c r="G45" s="1099"/>
      <c r="H45" s="1099"/>
      <c r="I45" s="1099"/>
      <c r="J45" s="1100"/>
      <c r="K45" s="234">
        <v>1633</v>
      </c>
      <c r="L45" s="242">
        <v>1616</v>
      </c>
      <c r="M45" s="242">
        <v>1673</v>
      </c>
      <c r="N45" s="242">
        <v>1639</v>
      </c>
      <c r="O45" s="250">
        <v>1625</v>
      </c>
      <c r="P45" s="90"/>
      <c r="Q45" s="90"/>
      <c r="R45" s="90"/>
      <c r="S45" s="90"/>
      <c r="T45" s="90"/>
      <c r="U45" s="90"/>
    </row>
    <row r="46" spans="1:21" ht="30.75" customHeight="1" x14ac:dyDescent="0.15">
      <c r="A46" s="90"/>
      <c r="B46" s="1087"/>
      <c r="C46" s="1088"/>
      <c r="D46" s="224"/>
      <c r="E46" s="1091" t="s">
        <v>32</v>
      </c>
      <c r="F46" s="1091"/>
      <c r="G46" s="1091"/>
      <c r="H46" s="1091"/>
      <c r="I46" s="1091"/>
      <c r="J46" s="1092"/>
      <c r="K46" s="235" t="s">
        <v>200</v>
      </c>
      <c r="L46" s="243" t="s">
        <v>200</v>
      </c>
      <c r="M46" s="243" t="s">
        <v>200</v>
      </c>
      <c r="N46" s="243" t="s">
        <v>200</v>
      </c>
      <c r="O46" s="251" t="s">
        <v>200</v>
      </c>
      <c r="P46" s="90"/>
      <c r="Q46" s="90"/>
      <c r="R46" s="90"/>
      <c r="S46" s="90"/>
      <c r="T46" s="90"/>
      <c r="U46" s="90"/>
    </row>
    <row r="47" spans="1:21" ht="30.75" customHeight="1" x14ac:dyDescent="0.15">
      <c r="A47" s="90"/>
      <c r="B47" s="1087"/>
      <c r="C47" s="1088"/>
      <c r="D47" s="224"/>
      <c r="E47" s="1091" t="s">
        <v>35</v>
      </c>
      <c r="F47" s="1091"/>
      <c r="G47" s="1091"/>
      <c r="H47" s="1091"/>
      <c r="I47" s="1091"/>
      <c r="J47" s="1092"/>
      <c r="K47" s="235" t="s">
        <v>200</v>
      </c>
      <c r="L47" s="243" t="s">
        <v>200</v>
      </c>
      <c r="M47" s="243" t="s">
        <v>200</v>
      </c>
      <c r="N47" s="243" t="s">
        <v>200</v>
      </c>
      <c r="O47" s="251" t="s">
        <v>200</v>
      </c>
      <c r="P47" s="90"/>
      <c r="Q47" s="90"/>
      <c r="R47" s="90"/>
      <c r="S47" s="90"/>
      <c r="T47" s="90"/>
      <c r="U47" s="90"/>
    </row>
    <row r="48" spans="1:21" ht="30.75" customHeight="1" x14ac:dyDescent="0.15">
      <c r="A48" s="90"/>
      <c r="B48" s="1087"/>
      <c r="C48" s="1088"/>
      <c r="D48" s="224"/>
      <c r="E48" s="1091" t="s">
        <v>41</v>
      </c>
      <c r="F48" s="1091"/>
      <c r="G48" s="1091"/>
      <c r="H48" s="1091"/>
      <c r="I48" s="1091"/>
      <c r="J48" s="1092"/>
      <c r="K48" s="235">
        <v>33</v>
      </c>
      <c r="L48" s="243">
        <v>25</v>
      </c>
      <c r="M48" s="243">
        <v>27</v>
      </c>
      <c r="N48" s="243">
        <v>32</v>
      </c>
      <c r="O48" s="251">
        <v>36</v>
      </c>
      <c r="P48" s="90"/>
      <c r="Q48" s="90"/>
      <c r="R48" s="90"/>
      <c r="S48" s="90"/>
      <c r="T48" s="90"/>
      <c r="U48" s="90"/>
    </row>
    <row r="49" spans="1:21" ht="30.75" customHeight="1" x14ac:dyDescent="0.15">
      <c r="A49" s="90"/>
      <c r="B49" s="1087"/>
      <c r="C49" s="1088"/>
      <c r="D49" s="224"/>
      <c r="E49" s="1091" t="s">
        <v>2</v>
      </c>
      <c r="F49" s="1091"/>
      <c r="G49" s="1091"/>
      <c r="H49" s="1091"/>
      <c r="I49" s="1091"/>
      <c r="J49" s="1092"/>
      <c r="K49" s="235">
        <v>42</v>
      </c>
      <c r="L49" s="243">
        <v>17</v>
      </c>
      <c r="M49" s="243">
        <v>17</v>
      </c>
      <c r="N49" s="243">
        <v>17</v>
      </c>
      <c r="O49" s="251">
        <v>18</v>
      </c>
      <c r="P49" s="90"/>
      <c r="Q49" s="90"/>
      <c r="R49" s="90"/>
      <c r="S49" s="90"/>
      <c r="T49" s="90"/>
      <c r="U49" s="90"/>
    </row>
    <row r="50" spans="1:21" ht="30.75" customHeight="1" x14ac:dyDescent="0.15">
      <c r="A50" s="90"/>
      <c r="B50" s="1087"/>
      <c r="C50" s="1088"/>
      <c r="D50" s="224"/>
      <c r="E50" s="1091" t="s">
        <v>43</v>
      </c>
      <c r="F50" s="1091"/>
      <c r="G50" s="1091"/>
      <c r="H50" s="1091"/>
      <c r="I50" s="1091"/>
      <c r="J50" s="1092"/>
      <c r="K50" s="235" t="s">
        <v>200</v>
      </c>
      <c r="L50" s="243" t="s">
        <v>200</v>
      </c>
      <c r="M50" s="243" t="s">
        <v>200</v>
      </c>
      <c r="N50" s="243" t="s">
        <v>200</v>
      </c>
      <c r="O50" s="251" t="s">
        <v>200</v>
      </c>
      <c r="P50" s="90"/>
      <c r="Q50" s="90"/>
      <c r="R50" s="90"/>
      <c r="S50" s="90"/>
      <c r="T50" s="90"/>
      <c r="U50" s="90"/>
    </row>
    <row r="51" spans="1:21" ht="30.75" customHeight="1" x14ac:dyDescent="0.15">
      <c r="A51" s="90"/>
      <c r="B51" s="1089"/>
      <c r="C51" s="1090"/>
      <c r="D51" s="225"/>
      <c r="E51" s="1091" t="s">
        <v>50</v>
      </c>
      <c r="F51" s="1091"/>
      <c r="G51" s="1091"/>
      <c r="H51" s="1091"/>
      <c r="I51" s="1091"/>
      <c r="J51" s="1092"/>
      <c r="K51" s="235">
        <v>0</v>
      </c>
      <c r="L51" s="243">
        <v>0</v>
      </c>
      <c r="M51" s="243">
        <v>0</v>
      </c>
      <c r="N51" s="243">
        <v>0</v>
      </c>
      <c r="O51" s="251">
        <v>0</v>
      </c>
      <c r="P51" s="90"/>
      <c r="Q51" s="90"/>
      <c r="R51" s="90"/>
      <c r="S51" s="90"/>
      <c r="T51" s="90"/>
      <c r="U51" s="90"/>
    </row>
    <row r="52" spans="1:21" ht="30.75" customHeight="1" x14ac:dyDescent="0.15">
      <c r="A52" s="90"/>
      <c r="B52" s="1093" t="s">
        <v>52</v>
      </c>
      <c r="C52" s="1094"/>
      <c r="D52" s="225"/>
      <c r="E52" s="1091" t="s">
        <v>53</v>
      </c>
      <c r="F52" s="1091"/>
      <c r="G52" s="1091"/>
      <c r="H52" s="1091"/>
      <c r="I52" s="1091"/>
      <c r="J52" s="1092"/>
      <c r="K52" s="235">
        <v>886</v>
      </c>
      <c r="L52" s="243">
        <v>879</v>
      </c>
      <c r="M52" s="243">
        <v>890</v>
      </c>
      <c r="N52" s="243">
        <v>897</v>
      </c>
      <c r="O52" s="251">
        <v>970</v>
      </c>
      <c r="P52" s="90"/>
      <c r="Q52" s="90"/>
      <c r="R52" s="90"/>
      <c r="S52" s="90"/>
      <c r="T52" s="90"/>
      <c r="U52" s="90"/>
    </row>
    <row r="53" spans="1:21" ht="30.75" customHeight="1" x14ac:dyDescent="0.15">
      <c r="A53" s="90"/>
      <c r="B53" s="1095" t="s">
        <v>54</v>
      </c>
      <c r="C53" s="1096"/>
      <c r="D53" s="226"/>
      <c r="E53" s="1097" t="s">
        <v>57</v>
      </c>
      <c r="F53" s="1097"/>
      <c r="G53" s="1097"/>
      <c r="H53" s="1097"/>
      <c r="I53" s="1097"/>
      <c r="J53" s="1098"/>
      <c r="K53" s="236">
        <v>822</v>
      </c>
      <c r="L53" s="244">
        <v>779</v>
      </c>
      <c r="M53" s="244">
        <v>827</v>
      </c>
      <c r="N53" s="244">
        <v>791</v>
      </c>
      <c r="O53" s="252">
        <v>709</v>
      </c>
      <c r="P53" s="90"/>
      <c r="Q53" s="90"/>
      <c r="R53" s="90"/>
      <c r="S53" s="90"/>
      <c r="T53" s="90"/>
      <c r="U53" s="90"/>
    </row>
    <row r="54" spans="1:21" ht="24" customHeight="1" x14ac:dyDescent="0.15">
      <c r="A54" s="90"/>
      <c r="B54" s="215" t="s">
        <v>65</v>
      </c>
      <c r="C54" s="90"/>
      <c r="D54" s="90"/>
      <c r="E54" s="90"/>
      <c r="F54" s="90"/>
      <c r="G54" s="90"/>
      <c r="H54" s="90"/>
      <c r="I54" s="90"/>
      <c r="J54" s="90"/>
      <c r="K54" s="90"/>
      <c r="L54" s="90"/>
      <c r="M54" s="90"/>
      <c r="N54" s="90"/>
      <c r="O54" s="90"/>
      <c r="P54" s="90"/>
      <c r="Q54" s="90"/>
      <c r="R54" s="90"/>
      <c r="S54" s="90"/>
      <c r="T54" s="90"/>
      <c r="U54" s="90"/>
    </row>
    <row r="55" spans="1:21" ht="24" customHeight="1" x14ac:dyDescent="0.15">
      <c r="A55" s="90"/>
      <c r="B55" s="216" t="s">
        <v>7</v>
      </c>
      <c r="C55" s="221"/>
      <c r="D55" s="221"/>
      <c r="E55" s="221"/>
      <c r="F55" s="221"/>
      <c r="G55" s="221"/>
      <c r="H55" s="221"/>
      <c r="I55" s="221"/>
      <c r="J55" s="221"/>
      <c r="K55" s="237"/>
      <c r="L55" s="237"/>
      <c r="M55" s="237"/>
      <c r="N55" s="237"/>
      <c r="O55" s="253" t="s">
        <v>530</v>
      </c>
      <c r="P55" s="90"/>
      <c r="Q55" s="90"/>
      <c r="R55" s="90"/>
      <c r="S55" s="90"/>
      <c r="T55" s="90"/>
      <c r="U55" s="90"/>
    </row>
    <row r="56" spans="1:21" ht="31.5" customHeight="1" x14ac:dyDescent="0.15">
      <c r="A56" s="90"/>
      <c r="B56" s="217"/>
      <c r="C56" s="222"/>
      <c r="D56" s="222"/>
      <c r="E56" s="229"/>
      <c r="F56" s="229"/>
      <c r="G56" s="229"/>
      <c r="H56" s="229"/>
      <c r="I56" s="229"/>
      <c r="J56" s="232" t="s">
        <v>17</v>
      </c>
      <c r="K56" s="238" t="s">
        <v>531</v>
      </c>
      <c r="L56" s="245" t="s">
        <v>532</v>
      </c>
      <c r="M56" s="245" t="s">
        <v>533</v>
      </c>
      <c r="N56" s="245" t="s">
        <v>534</v>
      </c>
      <c r="O56" s="254" t="s">
        <v>535</v>
      </c>
      <c r="P56" s="90"/>
      <c r="Q56" s="90"/>
      <c r="R56" s="90"/>
      <c r="S56" s="90"/>
      <c r="T56" s="90"/>
      <c r="U56" s="90"/>
    </row>
    <row r="57" spans="1:21" ht="31.5" customHeight="1" x14ac:dyDescent="0.15">
      <c r="B57" s="1081" t="s">
        <v>51</v>
      </c>
      <c r="C57" s="1082"/>
      <c r="D57" s="1075" t="s">
        <v>67</v>
      </c>
      <c r="E57" s="1076"/>
      <c r="F57" s="1076"/>
      <c r="G57" s="1076"/>
      <c r="H57" s="1076"/>
      <c r="I57" s="1076"/>
      <c r="J57" s="1077"/>
      <c r="K57" s="239" t="s">
        <v>200</v>
      </c>
      <c r="L57" s="246" t="s">
        <v>200</v>
      </c>
      <c r="M57" s="246" t="s">
        <v>200</v>
      </c>
      <c r="N57" s="246" t="s">
        <v>200</v>
      </c>
      <c r="O57" s="255" t="s">
        <v>200</v>
      </c>
    </row>
    <row r="58" spans="1:21" ht="31.5" customHeight="1" x14ac:dyDescent="0.15">
      <c r="B58" s="1083"/>
      <c r="C58" s="1084"/>
      <c r="D58" s="1078" t="s">
        <v>69</v>
      </c>
      <c r="E58" s="1079"/>
      <c r="F58" s="1079"/>
      <c r="G58" s="1079"/>
      <c r="H58" s="1079"/>
      <c r="I58" s="1079"/>
      <c r="J58" s="1080"/>
      <c r="K58" s="240" t="s">
        <v>200</v>
      </c>
      <c r="L58" s="247" t="s">
        <v>200</v>
      </c>
      <c r="M58" s="247" t="s">
        <v>200</v>
      </c>
      <c r="N58" s="247" t="s">
        <v>200</v>
      </c>
      <c r="O58" s="256" t="s">
        <v>200</v>
      </c>
    </row>
    <row r="59" spans="1:21" ht="24" customHeight="1" x14ac:dyDescent="0.15">
      <c r="B59" s="218"/>
      <c r="C59" s="218"/>
      <c r="D59" s="227" t="s">
        <v>48</v>
      </c>
      <c r="E59" s="230"/>
      <c r="F59" s="230"/>
      <c r="G59" s="230"/>
      <c r="H59" s="230"/>
      <c r="I59" s="230"/>
      <c r="J59" s="230"/>
      <c r="K59" s="230"/>
      <c r="L59" s="230"/>
      <c r="M59" s="230"/>
      <c r="N59" s="230"/>
      <c r="O59" s="230"/>
    </row>
    <row r="60" spans="1:21" ht="24" customHeight="1" x14ac:dyDescent="0.15">
      <c r="B60" s="219"/>
      <c r="C60" s="219"/>
      <c r="D60" s="227" t="s">
        <v>42</v>
      </c>
      <c r="E60" s="230"/>
      <c r="F60" s="230"/>
      <c r="G60" s="230"/>
      <c r="H60" s="230"/>
      <c r="I60" s="230"/>
      <c r="J60" s="230"/>
      <c r="K60" s="230"/>
      <c r="L60" s="230"/>
      <c r="M60" s="230"/>
      <c r="N60" s="230"/>
      <c r="O60" s="230"/>
    </row>
    <row r="61" spans="1:21" ht="24" customHeight="1" x14ac:dyDescent="0.15">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15">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a+zrmTsQKTgja7Tu+qMP9Z9Q0D5Nudqkwn8ZWTbiHQAlAxM+NXYP9lLprSmPDODrpccsSZGpEiYTSH7YWji2nw==" saltValue="6y1q7P8nmScKBYt0Rf5GT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14" t="s">
        <v>27</v>
      </c>
      <c r="C40" s="220"/>
      <c r="D40" s="220"/>
      <c r="E40" s="228"/>
      <c r="F40" s="228"/>
      <c r="G40" s="228"/>
      <c r="H40" s="231" t="s">
        <v>17</v>
      </c>
      <c r="I40" s="233" t="s">
        <v>442</v>
      </c>
      <c r="J40" s="241" t="s">
        <v>521</v>
      </c>
      <c r="K40" s="241" t="s">
        <v>522</v>
      </c>
      <c r="L40" s="241" t="s">
        <v>523</v>
      </c>
      <c r="M40" s="268" t="s">
        <v>524</v>
      </c>
    </row>
    <row r="41" spans="2:13" ht="27.75" customHeight="1" x14ac:dyDescent="0.15">
      <c r="B41" s="1085" t="s">
        <v>37</v>
      </c>
      <c r="C41" s="1086"/>
      <c r="D41" s="223"/>
      <c r="E41" s="1110" t="s">
        <v>70</v>
      </c>
      <c r="F41" s="1110"/>
      <c r="G41" s="1110"/>
      <c r="H41" s="1111"/>
      <c r="I41" s="261">
        <v>16021</v>
      </c>
      <c r="J41" s="265">
        <v>15909</v>
      </c>
      <c r="K41" s="265">
        <v>15369</v>
      </c>
      <c r="L41" s="265">
        <v>15348</v>
      </c>
      <c r="M41" s="269">
        <v>15228</v>
      </c>
    </row>
    <row r="42" spans="2:13" ht="27.75" customHeight="1" x14ac:dyDescent="0.15">
      <c r="B42" s="1087"/>
      <c r="C42" s="1088"/>
      <c r="D42" s="224"/>
      <c r="E42" s="1101" t="s">
        <v>77</v>
      </c>
      <c r="F42" s="1101"/>
      <c r="G42" s="1101"/>
      <c r="H42" s="1102"/>
      <c r="I42" s="262" t="s">
        <v>200</v>
      </c>
      <c r="J42" s="266" t="s">
        <v>200</v>
      </c>
      <c r="K42" s="266" t="s">
        <v>200</v>
      </c>
      <c r="L42" s="266" t="s">
        <v>200</v>
      </c>
      <c r="M42" s="270" t="s">
        <v>200</v>
      </c>
    </row>
    <row r="43" spans="2:13" ht="27.75" customHeight="1" x14ac:dyDescent="0.15">
      <c r="B43" s="1087"/>
      <c r="C43" s="1088"/>
      <c r="D43" s="224"/>
      <c r="E43" s="1101" t="s">
        <v>78</v>
      </c>
      <c r="F43" s="1101"/>
      <c r="G43" s="1101"/>
      <c r="H43" s="1102"/>
      <c r="I43" s="262">
        <v>396</v>
      </c>
      <c r="J43" s="266">
        <v>450</v>
      </c>
      <c r="K43" s="266">
        <v>474</v>
      </c>
      <c r="L43" s="266">
        <v>514</v>
      </c>
      <c r="M43" s="270">
        <v>563</v>
      </c>
    </row>
    <row r="44" spans="2:13" ht="27.75" customHeight="1" x14ac:dyDescent="0.15">
      <c r="B44" s="1087"/>
      <c r="C44" s="1088"/>
      <c r="D44" s="224"/>
      <c r="E44" s="1101" t="s">
        <v>80</v>
      </c>
      <c r="F44" s="1101"/>
      <c r="G44" s="1101"/>
      <c r="H44" s="1102"/>
      <c r="I44" s="262">
        <v>76</v>
      </c>
      <c r="J44" s="266">
        <v>68</v>
      </c>
      <c r="K44" s="266">
        <v>51</v>
      </c>
      <c r="L44" s="266">
        <v>35</v>
      </c>
      <c r="M44" s="270">
        <v>19</v>
      </c>
    </row>
    <row r="45" spans="2:13" ht="27.75" customHeight="1" x14ac:dyDescent="0.15">
      <c r="B45" s="1087"/>
      <c r="C45" s="1088"/>
      <c r="D45" s="224"/>
      <c r="E45" s="1101" t="s">
        <v>82</v>
      </c>
      <c r="F45" s="1101"/>
      <c r="G45" s="1101"/>
      <c r="H45" s="1102"/>
      <c r="I45" s="262">
        <v>1364</v>
      </c>
      <c r="J45" s="266">
        <v>1689</v>
      </c>
      <c r="K45" s="266">
        <v>1314</v>
      </c>
      <c r="L45" s="266">
        <v>1240</v>
      </c>
      <c r="M45" s="270">
        <v>1275</v>
      </c>
    </row>
    <row r="46" spans="2:13" ht="27.75" customHeight="1" x14ac:dyDescent="0.15">
      <c r="B46" s="1087"/>
      <c r="C46" s="1088"/>
      <c r="D46" s="225"/>
      <c r="E46" s="1101" t="s">
        <v>81</v>
      </c>
      <c r="F46" s="1101"/>
      <c r="G46" s="1101"/>
      <c r="H46" s="1102"/>
      <c r="I46" s="262" t="s">
        <v>200</v>
      </c>
      <c r="J46" s="266" t="s">
        <v>200</v>
      </c>
      <c r="K46" s="266" t="s">
        <v>200</v>
      </c>
      <c r="L46" s="266" t="s">
        <v>200</v>
      </c>
      <c r="M46" s="270" t="s">
        <v>200</v>
      </c>
    </row>
    <row r="47" spans="2:13" ht="27.75" customHeight="1" x14ac:dyDescent="0.15">
      <c r="B47" s="1087"/>
      <c r="C47" s="1088"/>
      <c r="D47" s="258"/>
      <c r="E47" s="1107" t="s">
        <v>85</v>
      </c>
      <c r="F47" s="1108"/>
      <c r="G47" s="1108"/>
      <c r="H47" s="1109"/>
      <c r="I47" s="262" t="s">
        <v>200</v>
      </c>
      <c r="J47" s="266" t="s">
        <v>200</v>
      </c>
      <c r="K47" s="266" t="s">
        <v>200</v>
      </c>
      <c r="L47" s="266" t="s">
        <v>200</v>
      </c>
      <c r="M47" s="270" t="s">
        <v>200</v>
      </c>
    </row>
    <row r="48" spans="2:13" ht="27.75" customHeight="1" x14ac:dyDescent="0.15">
      <c r="B48" s="1087"/>
      <c r="C48" s="1088"/>
      <c r="D48" s="224"/>
      <c r="E48" s="1101" t="s">
        <v>89</v>
      </c>
      <c r="F48" s="1101"/>
      <c r="G48" s="1101"/>
      <c r="H48" s="1102"/>
      <c r="I48" s="262" t="s">
        <v>200</v>
      </c>
      <c r="J48" s="266" t="s">
        <v>200</v>
      </c>
      <c r="K48" s="266" t="s">
        <v>200</v>
      </c>
      <c r="L48" s="266" t="s">
        <v>200</v>
      </c>
      <c r="M48" s="270" t="s">
        <v>200</v>
      </c>
    </row>
    <row r="49" spans="2:13" ht="27.75" customHeight="1" x14ac:dyDescent="0.15">
      <c r="B49" s="1089"/>
      <c r="C49" s="1090"/>
      <c r="D49" s="224"/>
      <c r="E49" s="1101" t="s">
        <v>95</v>
      </c>
      <c r="F49" s="1101"/>
      <c r="G49" s="1101"/>
      <c r="H49" s="1102"/>
      <c r="I49" s="262" t="s">
        <v>200</v>
      </c>
      <c r="J49" s="266" t="s">
        <v>200</v>
      </c>
      <c r="K49" s="266" t="s">
        <v>200</v>
      </c>
      <c r="L49" s="266" t="s">
        <v>200</v>
      </c>
      <c r="M49" s="270" t="s">
        <v>200</v>
      </c>
    </row>
    <row r="50" spans="2:13" ht="27.75" customHeight="1" x14ac:dyDescent="0.15">
      <c r="B50" s="1105" t="s">
        <v>97</v>
      </c>
      <c r="C50" s="1106"/>
      <c r="D50" s="259"/>
      <c r="E50" s="1101" t="s">
        <v>99</v>
      </c>
      <c r="F50" s="1101"/>
      <c r="G50" s="1101"/>
      <c r="H50" s="1102"/>
      <c r="I50" s="262">
        <v>2087</v>
      </c>
      <c r="J50" s="266">
        <v>2052</v>
      </c>
      <c r="K50" s="266">
        <v>2098</v>
      </c>
      <c r="L50" s="266">
        <v>2160</v>
      </c>
      <c r="M50" s="270">
        <v>2706</v>
      </c>
    </row>
    <row r="51" spans="2:13" ht="27.75" customHeight="1" x14ac:dyDescent="0.15">
      <c r="B51" s="1087"/>
      <c r="C51" s="1088"/>
      <c r="D51" s="224"/>
      <c r="E51" s="1101" t="s">
        <v>102</v>
      </c>
      <c r="F51" s="1101"/>
      <c r="G51" s="1101"/>
      <c r="H51" s="1102"/>
      <c r="I51" s="262">
        <v>181</v>
      </c>
      <c r="J51" s="266">
        <v>148</v>
      </c>
      <c r="K51" s="266">
        <v>175</v>
      </c>
      <c r="L51" s="266">
        <v>139</v>
      </c>
      <c r="M51" s="270">
        <v>105</v>
      </c>
    </row>
    <row r="52" spans="2:13" ht="27.75" customHeight="1" x14ac:dyDescent="0.15">
      <c r="B52" s="1089"/>
      <c r="C52" s="1090"/>
      <c r="D52" s="224"/>
      <c r="E52" s="1101" t="s">
        <v>45</v>
      </c>
      <c r="F52" s="1101"/>
      <c r="G52" s="1101"/>
      <c r="H52" s="1102"/>
      <c r="I52" s="262">
        <v>9024</v>
      </c>
      <c r="J52" s="266">
        <v>10079</v>
      </c>
      <c r="K52" s="266">
        <v>10018</v>
      </c>
      <c r="L52" s="266">
        <v>10377</v>
      </c>
      <c r="M52" s="270">
        <v>10482</v>
      </c>
    </row>
    <row r="53" spans="2:13" ht="27.75" customHeight="1" x14ac:dyDescent="0.15">
      <c r="B53" s="1095" t="s">
        <v>54</v>
      </c>
      <c r="C53" s="1096"/>
      <c r="D53" s="226"/>
      <c r="E53" s="1103" t="s">
        <v>104</v>
      </c>
      <c r="F53" s="1103"/>
      <c r="G53" s="1103"/>
      <c r="H53" s="1104"/>
      <c r="I53" s="263">
        <v>6565</v>
      </c>
      <c r="J53" s="267">
        <v>5836</v>
      </c>
      <c r="K53" s="267">
        <v>4918</v>
      </c>
      <c r="L53" s="267">
        <v>4461</v>
      </c>
      <c r="M53" s="271">
        <v>3792</v>
      </c>
    </row>
    <row r="54" spans="2:13" ht="27.75" customHeight="1" x14ac:dyDescent="0.15">
      <c r="B54" s="257" t="s">
        <v>0</v>
      </c>
      <c r="C54" s="197"/>
      <c r="D54" s="197"/>
      <c r="E54" s="260"/>
      <c r="F54" s="260"/>
      <c r="G54" s="260"/>
      <c r="H54" s="260"/>
      <c r="I54" s="264"/>
      <c r="J54" s="264"/>
      <c r="K54" s="264"/>
      <c r="L54" s="264"/>
      <c r="M54" s="264"/>
    </row>
    <row r="55" spans="2:13" x14ac:dyDescent="0.15"/>
  </sheetData>
  <sheetProtection algorithmName="SHA-512" hashValue="TDUWowZeyCe2RCRsdtd9yZ/c47YlomOSDWiNTuaPq2QjgqleU7T46+fcqZuTQoSdQXLSqjhj7Xt0HMb+yorkKQ==" saltValue="bHzeqWV1y5kbZefNY1YmV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90"/>
      <c r="C53" s="90"/>
      <c r="D53" s="90"/>
      <c r="E53" s="90"/>
      <c r="F53" s="90"/>
      <c r="G53" s="90"/>
      <c r="H53" s="287" t="s">
        <v>100</v>
      </c>
    </row>
    <row r="54" spans="2:8" ht="29.25" customHeight="1" x14ac:dyDescent="0.2">
      <c r="B54" s="272" t="s">
        <v>9</v>
      </c>
      <c r="C54" s="278"/>
      <c r="D54" s="278"/>
      <c r="E54" s="279" t="s">
        <v>17</v>
      </c>
      <c r="F54" s="280" t="s">
        <v>522</v>
      </c>
      <c r="G54" s="280" t="s">
        <v>523</v>
      </c>
      <c r="H54" s="288" t="s">
        <v>524</v>
      </c>
    </row>
    <row r="55" spans="2:8" ht="52.5" customHeight="1" x14ac:dyDescent="0.15">
      <c r="B55" s="273"/>
      <c r="C55" s="1120" t="s">
        <v>108</v>
      </c>
      <c r="D55" s="1120"/>
      <c r="E55" s="1121"/>
      <c r="F55" s="281">
        <v>877</v>
      </c>
      <c r="G55" s="281">
        <v>934</v>
      </c>
      <c r="H55" s="289">
        <v>1014</v>
      </c>
    </row>
    <row r="56" spans="2:8" ht="52.5" customHeight="1" x14ac:dyDescent="0.15">
      <c r="B56" s="274"/>
      <c r="C56" s="1122" t="s">
        <v>111</v>
      </c>
      <c r="D56" s="1122"/>
      <c r="E56" s="1123"/>
      <c r="F56" s="282">
        <v>161</v>
      </c>
      <c r="G56" s="282">
        <v>161</v>
      </c>
      <c r="H56" s="290">
        <v>361</v>
      </c>
    </row>
    <row r="57" spans="2:8" ht="53.25" customHeight="1" x14ac:dyDescent="0.15">
      <c r="B57" s="274"/>
      <c r="C57" s="1124" t="s">
        <v>74</v>
      </c>
      <c r="D57" s="1124"/>
      <c r="E57" s="1125"/>
      <c r="F57" s="283">
        <v>658</v>
      </c>
      <c r="G57" s="283">
        <v>656</v>
      </c>
      <c r="H57" s="291">
        <v>859</v>
      </c>
    </row>
    <row r="58" spans="2:8" ht="45.75" customHeight="1" x14ac:dyDescent="0.15">
      <c r="B58" s="275"/>
      <c r="C58" s="1112" t="s">
        <v>358</v>
      </c>
      <c r="D58" s="1113"/>
      <c r="E58" s="1114"/>
      <c r="F58" s="284">
        <v>252</v>
      </c>
      <c r="G58" s="284">
        <v>265</v>
      </c>
      <c r="H58" s="292">
        <v>471</v>
      </c>
    </row>
    <row r="59" spans="2:8" ht="45.75" customHeight="1" x14ac:dyDescent="0.15">
      <c r="B59" s="275"/>
      <c r="C59" s="1112" t="s">
        <v>536</v>
      </c>
      <c r="D59" s="1113"/>
      <c r="E59" s="1114"/>
      <c r="F59" s="284">
        <v>196</v>
      </c>
      <c r="G59" s="284">
        <v>172</v>
      </c>
      <c r="H59" s="292">
        <v>172</v>
      </c>
    </row>
    <row r="60" spans="2:8" ht="45.75" customHeight="1" x14ac:dyDescent="0.15">
      <c r="B60" s="275"/>
      <c r="C60" s="1112" t="s">
        <v>537</v>
      </c>
      <c r="D60" s="1113"/>
      <c r="E60" s="1114"/>
      <c r="F60" s="284">
        <v>121</v>
      </c>
      <c r="G60" s="284">
        <v>121</v>
      </c>
      <c r="H60" s="292">
        <v>121</v>
      </c>
    </row>
    <row r="61" spans="2:8" ht="45.75" customHeight="1" x14ac:dyDescent="0.15">
      <c r="B61" s="275"/>
      <c r="C61" s="1112" t="s">
        <v>538</v>
      </c>
      <c r="D61" s="1113"/>
      <c r="E61" s="1114"/>
      <c r="F61" s="284">
        <v>50</v>
      </c>
      <c r="G61" s="284">
        <v>50</v>
      </c>
      <c r="H61" s="292">
        <v>50</v>
      </c>
    </row>
    <row r="62" spans="2:8" ht="45.75" customHeight="1" x14ac:dyDescent="0.15">
      <c r="B62" s="276"/>
      <c r="C62" s="1115" t="s">
        <v>539</v>
      </c>
      <c r="D62" s="1116"/>
      <c r="E62" s="1117"/>
      <c r="F62" s="285">
        <v>6</v>
      </c>
      <c r="G62" s="285">
        <v>17</v>
      </c>
      <c r="H62" s="293">
        <v>21</v>
      </c>
    </row>
    <row r="63" spans="2:8" ht="52.5" customHeight="1" x14ac:dyDescent="0.15">
      <c r="B63" s="277"/>
      <c r="C63" s="1118" t="s">
        <v>116</v>
      </c>
      <c r="D63" s="1118"/>
      <c r="E63" s="1119"/>
      <c r="F63" s="286">
        <v>1696</v>
      </c>
      <c r="G63" s="286">
        <v>1752</v>
      </c>
      <c r="H63" s="294">
        <v>2235</v>
      </c>
    </row>
    <row r="64" spans="2:8" x14ac:dyDescent="0.15"/>
  </sheetData>
  <sheetProtection algorithmName="SHA-512" hashValue="jznIeaeEBE8eQlygWlv4D25heOZMjp6oKSHoZfid0Z1M+g/NDDwVbp8g8cszzbQyXF6ywaIE+T29NJVr+O2VtA==" saltValue="W3bnnUUM3j3OmeYX5j7UK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CH40" sqref="CH40"/>
    </sheetView>
  </sheetViews>
  <sheetFormatPr defaultColWidth="0" defaultRowHeight="13.5" customHeight="1" zeroHeight="1" x14ac:dyDescent="0.15"/>
  <cols>
    <col min="1" max="1" width="6.375" style="320" customWidth="1"/>
    <col min="2" max="107" width="2.5" style="320" customWidth="1"/>
    <col min="108" max="108" width="6.125" style="328" customWidth="1"/>
    <col min="109" max="109" width="5.875" style="327" customWidth="1"/>
    <col min="110" max="16384" width="8.625" style="320" hidden="1"/>
  </cols>
  <sheetData>
    <row r="1" spans="1:109" ht="42.75" customHeight="1" x14ac:dyDescent="0.15">
      <c r="A1" s="318"/>
      <c r="B1" s="319"/>
      <c r="DD1" s="320"/>
      <c r="DE1" s="320"/>
    </row>
    <row r="2" spans="1:109" ht="25.5" customHeight="1" x14ac:dyDescent="0.15">
      <c r="A2" s="321"/>
      <c r="C2" s="321"/>
      <c r="O2" s="321"/>
      <c r="P2" s="321"/>
      <c r="Q2" s="321"/>
      <c r="R2" s="321"/>
      <c r="S2" s="321"/>
      <c r="T2" s="321"/>
      <c r="U2" s="321"/>
      <c r="V2" s="321"/>
      <c r="W2" s="321"/>
      <c r="X2" s="321"/>
      <c r="Y2" s="321"/>
      <c r="Z2" s="321"/>
      <c r="AA2" s="321"/>
      <c r="AB2" s="321"/>
      <c r="AC2" s="321"/>
      <c r="AD2" s="321"/>
      <c r="AE2" s="321"/>
      <c r="AF2" s="321"/>
      <c r="AG2" s="321"/>
      <c r="AH2" s="321"/>
      <c r="AI2" s="321"/>
      <c r="AU2" s="321"/>
      <c r="BG2" s="321"/>
      <c r="BS2" s="321"/>
      <c r="CE2" s="321"/>
      <c r="CQ2" s="321"/>
      <c r="DD2" s="320"/>
      <c r="DE2" s="320"/>
    </row>
    <row r="3" spans="1:109" ht="25.5" customHeight="1" x14ac:dyDescent="0.15">
      <c r="A3" s="321"/>
      <c r="C3" s="321"/>
      <c r="O3" s="321"/>
      <c r="P3" s="321"/>
      <c r="Q3" s="321"/>
      <c r="R3" s="321"/>
      <c r="S3" s="321"/>
      <c r="T3" s="321"/>
      <c r="U3" s="321"/>
      <c r="V3" s="321"/>
      <c r="W3" s="321"/>
      <c r="X3" s="321"/>
      <c r="Y3" s="321"/>
      <c r="Z3" s="321"/>
      <c r="AA3" s="321"/>
      <c r="AB3" s="321"/>
      <c r="AC3" s="321"/>
      <c r="AD3" s="321"/>
      <c r="AE3" s="321"/>
      <c r="AF3" s="321"/>
      <c r="AG3" s="321"/>
      <c r="AH3" s="321"/>
      <c r="AI3" s="321"/>
      <c r="AU3" s="321"/>
      <c r="BG3" s="321"/>
      <c r="BS3" s="321"/>
      <c r="CE3" s="321"/>
      <c r="CQ3" s="321"/>
      <c r="DD3" s="320"/>
      <c r="DE3" s="320"/>
    </row>
    <row r="4" spans="1:109" s="322" customFormat="1" x14ac:dyDescent="0.15">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row>
    <row r="5" spans="1:109" s="322" customFormat="1" x14ac:dyDescent="0.15">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row>
    <row r="6" spans="1:109" s="322" customFormat="1" x14ac:dyDescent="0.15">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row>
    <row r="7" spans="1:109" s="322" customFormat="1" x14ac:dyDescent="0.15">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row>
    <row r="8" spans="1:109" s="322" customFormat="1" x14ac:dyDescent="0.15">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row>
    <row r="9" spans="1:109" s="322" customFormat="1" x14ac:dyDescent="0.15">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row>
    <row r="10" spans="1:109" s="322" customFormat="1" x14ac:dyDescent="0.15">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row>
    <row r="11" spans="1:109" s="322" customFormat="1" x14ac:dyDescent="0.1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row>
    <row r="12" spans="1:109" s="322" customFormat="1" x14ac:dyDescent="0.15">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row>
    <row r="13" spans="1:109" s="322" customFormat="1" x14ac:dyDescent="0.15">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row>
    <row r="14" spans="1:109" s="322" customFormat="1" x14ac:dyDescent="0.15">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row>
    <row r="15" spans="1:109" s="322" customFormat="1" x14ac:dyDescent="0.15">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row>
    <row r="16" spans="1:109" s="322" customFormat="1" x14ac:dyDescent="0.15">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row>
    <row r="17" spans="1:109" s="322" customFormat="1" x14ac:dyDescent="0.15">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row>
    <row r="18" spans="1:109" s="322" customFormat="1" x14ac:dyDescent="0.15">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row>
    <row r="19" spans="1:109" x14ac:dyDescent="0.15">
      <c r="DD19" s="320"/>
      <c r="DE19" s="320"/>
    </row>
    <row r="20" spans="1:109" x14ac:dyDescent="0.15">
      <c r="DD20" s="320"/>
      <c r="DE20" s="320"/>
    </row>
    <row r="21" spans="1:109" ht="17.25" customHeight="1" x14ac:dyDescent="0.15">
      <c r="B21" s="323"/>
      <c r="C21" s="324"/>
      <c r="D21" s="324"/>
      <c r="E21" s="324"/>
      <c r="F21" s="324"/>
      <c r="G21" s="324"/>
      <c r="H21" s="324"/>
      <c r="I21" s="324"/>
      <c r="J21" s="324"/>
      <c r="K21" s="324"/>
      <c r="L21" s="324"/>
      <c r="M21" s="324"/>
      <c r="N21" s="325"/>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5"/>
      <c r="AU21" s="324"/>
      <c r="AV21" s="324"/>
      <c r="AW21" s="324"/>
      <c r="AX21" s="324"/>
      <c r="AY21" s="324"/>
      <c r="AZ21" s="324"/>
      <c r="BA21" s="324"/>
      <c r="BB21" s="324"/>
      <c r="BC21" s="324"/>
      <c r="BD21" s="324"/>
      <c r="BE21" s="324"/>
      <c r="BF21" s="325"/>
      <c r="BG21" s="324"/>
      <c r="BH21" s="324"/>
      <c r="BI21" s="324"/>
      <c r="BJ21" s="324"/>
      <c r="BK21" s="324"/>
      <c r="BL21" s="324"/>
      <c r="BM21" s="324"/>
      <c r="BN21" s="324"/>
      <c r="BO21" s="324"/>
      <c r="BP21" s="324"/>
      <c r="BQ21" s="324"/>
      <c r="BR21" s="325"/>
      <c r="BS21" s="324"/>
      <c r="BT21" s="324"/>
      <c r="BU21" s="324"/>
      <c r="BV21" s="324"/>
      <c r="BW21" s="324"/>
      <c r="BX21" s="324"/>
      <c r="BY21" s="324"/>
      <c r="BZ21" s="324"/>
      <c r="CA21" s="324"/>
      <c r="CB21" s="324"/>
      <c r="CC21" s="324"/>
      <c r="CD21" s="325"/>
      <c r="CE21" s="324"/>
      <c r="CF21" s="324"/>
      <c r="CG21" s="324"/>
      <c r="CH21" s="324"/>
      <c r="CI21" s="324"/>
      <c r="CJ21" s="324"/>
      <c r="CK21" s="324"/>
      <c r="CL21" s="324"/>
      <c r="CM21" s="324"/>
      <c r="CN21" s="324"/>
      <c r="CO21" s="324"/>
      <c r="CP21" s="325"/>
      <c r="CQ21" s="324"/>
      <c r="CR21" s="324"/>
      <c r="CS21" s="324"/>
      <c r="CT21" s="324"/>
      <c r="CU21" s="324"/>
      <c r="CV21" s="324"/>
      <c r="CW21" s="324"/>
      <c r="CX21" s="324"/>
      <c r="CY21" s="324"/>
      <c r="CZ21" s="324"/>
      <c r="DA21" s="324"/>
      <c r="DB21" s="325"/>
      <c r="DC21" s="324"/>
      <c r="DD21" s="326"/>
      <c r="DE21" s="320"/>
    </row>
    <row r="22" spans="1:109" ht="17.25" customHeight="1" x14ac:dyDescent="0.15">
      <c r="B22" s="327"/>
    </row>
    <row r="23" spans="1:109" x14ac:dyDescent="0.15">
      <c r="B23" s="327"/>
    </row>
    <row r="24" spans="1:109" x14ac:dyDescent="0.15">
      <c r="B24" s="327"/>
    </row>
    <row r="25" spans="1:109" x14ac:dyDescent="0.15">
      <c r="B25" s="327"/>
    </row>
    <row r="26" spans="1:109" x14ac:dyDescent="0.15">
      <c r="B26" s="327"/>
    </row>
    <row r="27" spans="1:109" x14ac:dyDescent="0.15">
      <c r="B27" s="327"/>
    </row>
    <row r="28" spans="1:109" x14ac:dyDescent="0.15">
      <c r="B28" s="327"/>
    </row>
    <row r="29" spans="1:109" x14ac:dyDescent="0.15">
      <c r="B29" s="327"/>
    </row>
    <row r="30" spans="1:109" x14ac:dyDescent="0.15">
      <c r="B30" s="327"/>
    </row>
    <row r="31" spans="1:109" x14ac:dyDescent="0.15">
      <c r="B31" s="327"/>
    </row>
    <row r="32" spans="1:109" x14ac:dyDescent="0.15">
      <c r="B32" s="327"/>
    </row>
    <row r="33" spans="2:109" x14ac:dyDescent="0.15">
      <c r="B33" s="327"/>
    </row>
    <row r="34" spans="2:109" x14ac:dyDescent="0.15">
      <c r="B34" s="327"/>
    </row>
    <row r="35" spans="2:109" x14ac:dyDescent="0.15">
      <c r="B35" s="327"/>
    </row>
    <row r="36" spans="2:109" x14ac:dyDescent="0.15">
      <c r="B36" s="327"/>
    </row>
    <row r="37" spans="2:109" x14ac:dyDescent="0.15">
      <c r="B37" s="327"/>
    </row>
    <row r="38" spans="2:109" x14ac:dyDescent="0.15">
      <c r="B38" s="327"/>
    </row>
    <row r="39" spans="2:109" x14ac:dyDescent="0.15">
      <c r="B39" s="329"/>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1"/>
    </row>
    <row r="40" spans="2:109" x14ac:dyDescent="0.15">
      <c r="B40" s="332"/>
      <c r="DD40" s="332"/>
      <c r="DE40" s="320"/>
    </row>
    <row r="41" spans="2:109" ht="17.25" x14ac:dyDescent="0.15">
      <c r="B41" s="333" t="s">
        <v>547</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6"/>
    </row>
    <row r="42" spans="2:109" x14ac:dyDescent="0.15">
      <c r="B42" s="327"/>
      <c r="G42" s="334"/>
      <c r="I42" s="335"/>
      <c r="J42" s="335"/>
      <c r="K42" s="335"/>
      <c r="AM42" s="334"/>
      <c r="AN42" s="334" t="s">
        <v>548</v>
      </c>
      <c r="AP42" s="335"/>
      <c r="AQ42" s="335"/>
      <c r="AR42" s="335"/>
      <c r="AY42" s="334"/>
      <c r="BA42" s="335"/>
      <c r="BB42" s="335"/>
      <c r="BC42" s="335"/>
      <c r="BK42" s="334"/>
      <c r="BM42" s="335"/>
      <c r="BN42" s="335"/>
      <c r="BO42" s="335"/>
      <c r="BW42" s="334"/>
      <c r="BY42" s="335"/>
      <c r="BZ42" s="335"/>
      <c r="CA42" s="335"/>
      <c r="CI42" s="334"/>
      <c r="CK42" s="335"/>
      <c r="CL42" s="335"/>
      <c r="CM42" s="335"/>
      <c r="CU42" s="334"/>
      <c r="CW42" s="335"/>
      <c r="CX42" s="335"/>
      <c r="CY42" s="335"/>
    </row>
    <row r="43" spans="2:109" ht="13.5" customHeight="1" x14ac:dyDescent="0.15">
      <c r="B43" s="327"/>
      <c r="AN43" s="1138" t="s">
        <v>557</v>
      </c>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c r="CB43" s="1139"/>
      <c r="CC43" s="1139"/>
      <c r="CD43" s="1139"/>
      <c r="CE43" s="1139"/>
      <c r="CF43" s="1139"/>
      <c r="CG43" s="1139"/>
      <c r="CH43" s="1139"/>
      <c r="CI43" s="1139"/>
      <c r="CJ43" s="1139"/>
      <c r="CK43" s="1139"/>
      <c r="CL43" s="1139"/>
      <c r="CM43" s="1139"/>
      <c r="CN43" s="1139"/>
      <c r="CO43" s="1139"/>
      <c r="CP43" s="1139"/>
      <c r="CQ43" s="1139"/>
      <c r="CR43" s="1139"/>
      <c r="CS43" s="1139"/>
      <c r="CT43" s="1139"/>
      <c r="CU43" s="1139"/>
      <c r="CV43" s="1139"/>
      <c r="CW43" s="1139"/>
      <c r="CX43" s="1139"/>
      <c r="CY43" s="1139"/>
      <c r="CZ43" s="1139"/>
      <c r="DA43" s="1139"/>
      <c r="DB43" s="1139"/>
      <c r="DC43" s="1140"/>
    </row>
    <row r="44" spans="2:109" x14ac:dyDescent="0.15">
      <c r="B44" s="327"/>
      <c r="AN44" s="1141"/>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3"/>
    </row>
    <row r="45" spans="2:109" x14ac:dyDescent="0.15">
      <c r="B45" s="327"/>
      <c r="AN45" s="1141"/>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3"/>
    </row>
    <row r="46" spans="2:109" x14ac:dyDescent="0.15">
      <c r="B46" s="327"/>
      <c r="AN46" s="1141"/>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3"/>
    </row>
    <row r="47" spans="2:109" x14ac:dyDescent="0.15">
      <c r="B47" s="327"/>
      <c r="AN47" s="1144"/>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c r="CB47" s="1145"/>
      <c r="CC47" s="1145"/>
      <c r="CD47" s="1145"/>
      <c r="CE47" s="1145"/>
      <c r="CF47" s="1145"/>
      <c r="CG47" s="1145"/>
      <c r="CH47" s="1145"/>
      <c r="CI47" s="1145"/>
      <c r="CJ47" s="1145"/>
      <c r="CK47" s="1145"/>
      <c r="CL47" s="1145"/>
      <c r="CM47" s="1145"/>
      <c r="CN47" s="1145"/>
      <c r="CO47" s="1145"/>
      <c r="CP47" s="1145"/>
      <c r="CQ47" s="1145"/>
      <c r="CR47" s="1145"/>
      <c r="CS47" s="1145"/>
      <c r="CT47" s="1145"/>
      <c r="CU47" s="1145"/>
      <c r="CV47" s="1145"/>
      <c r="CW47" s="1145"/>
      <c r="CX47" s="1145"/>
      <c r="CY47" s="1145"/>
      <c r="CZ47" s="1145"/>
      <c r="DA47" s="1145"/>
      <c r="DB47" s="1145"/>
      <c r="DC47" s="1146"/>
    </row>
    <row r="48" spans="2:109" x14ac:dyDescent="0.15">
      <c r="B48" s="327"/>
      <c r="H48" s="336"/>
      <c r="I48" s="336"/>
      <c r="J48" s="336"/>
      <c r="AN48" s="336"/>
      <c r="AO48" s="336"/>
      <c r="AP48" s="336"/>
      <c r="AZ48" s="336"/>
      <c r="BA48" s="336"/>
      <c r="BB48" s="336"/>
      <c r="BL48" s="336"/>
      <c r="BM48" s="336"/>
      <c r="BN48" s="336"/>
      <c r="BX48" s="336"/>
      <c r="BY48" s="336"/>
      <c r="BZ48" s="336"/>
      <c r="CJ48" s="336"/>
      <c r="CK48" s="336"/>
      <c r="CL48" s="336"/>
      <c r="CV48" s="336"/>
      <c r="CW48" s="336"/>
      <c r="CX48" s="336"/>
    </row>
    <row r="49" spans="1:109" x14ac:dyDescent="0.15">
      <c r="B49" s="327"/>
      <c r="AN49" s="320" t="s">
        <v>549</v>
      </c>
    </row>
    <row r="50" spans="1:109" x14ac:dyDescent="0.15">
      <c r="B50" s="327"/>
      <c r="G50" s="1132"/>
      <c r="H50" s="1132"/>
      <c r="I50" s="1132"/>
      <c r="J50" s="1132"/>
      <c r="K50" s="337"/>
      <c r="L50" s="337"/>
      <c r="M50" s="338"/>
      <c r="N50" s="338"/>
      <c r="AN50" s="1135"/>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7"/>
      <c r="BP50" s="1131" t="s">
        <v>442</v>
      </c>
      <c r="BQ50" s="1131"/>
      <c r="BR50" s="1131"/>
      <c r="BS50" s="1131"/>
      <c r="BT50" s="1131"/>
      <c r="BU50" s="1131"/>
      <c r="BV50" s="1131"/>
      <c r="BW50" s="1131"/>
      <c r="BX50" s="1131" t="s">
        <v>521</v>
      </c>
      <c r="BY50" s="1131"/>
      <c r="BZ50" s="1131"/>
      <c r="CA50" s="1131"/>
      <c r="CB50" s="1131"/>
      <c r="CC50" s="1131"/>
      <c r="CD50" s="1131"/>
      <c r="CE50" s="1131"/>
      <c r="CF50" s="1131" t="s">
        <v>522</v>
      </c>
      <c r="CG50" s="1131"/>
      <c r="CH50" s="1131"/>
      <c r="CI50" s="1131"/>
      <c r="CJ50" s="1131"/>
      <c r="CK50" s="1131"/>
      <c r="CL50" s="1131"/>
      <c r="CM50" s="1131"/>
      <c r="CN50" s="1131" t="s">
        <v>523</v>
      </c>
      <c r="CO50" s="1131"/>
      <c r="CP50" s="1131"/>
      <c r="CQ50" s="1131"/>
      <c r="CR50" s="1131"/>
      <c r="CS50" s="1131"/>
      <c r="CT50" s="1131"/>
      <c r="CU50" s="1131"/>
      <c r="CV50" s="1131" t="s">
        <v>524</v>
      </c>
      <c r="CW50" s="1131"/>
      <c r="CX50" s="1131"/>
      <c r="CY50" s="1131"/>
      <c r="CZ50" s="1131"/>
      <c r="DA50" s="1131"/>
      <c r="DB50" s="1131"/>
      <c r="DC50" s="1131"/>
    </row>
    <row r="51" spans="1:109" ht="13.5" customHeight="1" x14ac:dyDescent="0.15">
      <c r="B51" s="327"/>
      <c r="G51" s="1134"/>
      <c r="H51" s="1134"/>
      <c r="I51" s="1147"/>
      <c r="J51" s="1147"/>
      <c r="K51" s="1133"/>
      <c r="L51" s="1133"/>
      <c r="M51" s="1133"/>
      <c r="N51" s="1133"/>
      <c r="AM51" s="336"/>
      <c r="AN51" s="1129" t="s">
        <v>550</v>
      </c>
      <c r="AO51" s="1129"/>
      <c r="AP51" s="1129"/>
      <c r="AQ51" s="1129"/>
      <c r="AR51" s="1129"/>
      <c r="AS51" s="1129"/>
      <c r="AT51" s="1129"/>
      <c r="AU51" s="1129"/>
      <c r="AV51" s="1129"/>
      <c r="AW51" s="1129"/>
      <c r="AX51" s="1129"/>
      <c r="AY51" s="1129"/>
      <c r="AZ51" s="1129"/>
      <c r="BA51" s="1129"/>
      <c r="BB51" s="1129" t="s">
        <v>551</v>
      </c>
      <c r="BC51" s="1129"/>
      <c r="BD51" s="1129"/>
      <c r="BE51" s="1129"/>
      <c r="BF51" s="1129"/>
      <c r="BG51" s="1129"/>
      <c r="BH51" s="1129"/>
      <c r="BI51" s="1129"/>
      <c r="BJ51" s="1129"/>
      <c r="BK51" s="1129"/>
      <c r="BL51" s="1129"/>
      <c r="BM51" s="1129"/>
      <c r="BN51" s="1129"/>
      <c r="BO51" s="1129"/>
      <c r="BP51" s="1126">
        <v>150.80000000000001</v>
      </c>
      <c r="BQ51" s="1126"/>
      <c r="BR51" s="1126"/>
      <c r="BS51" s="1126"/>
      <c r="BT51" s="1126"/>
      <c r="BU51" s="1126"/>
      <c r="BV51" s="1126"/>
      <c r="BW51" s="1126"/>
      <c r="BX51" s="1126">
        <v>136.69999999999999</v>
      </c>
      <c r="BY51" s="1126"/>
      <c r="BZ51" s="1126"/>
      <c r="CA51" s="1126"/>
      <c r="CB51" s="1126"/>
      <c r="CC51" s="1126"/>
      <c r="CD51" s="1126"/>
      <c r="CE51" s="1126"/>
      <c r="CF51" s="1126">
        <v>115.1</v>
      </c>
      <c r="CG51" s="1126"/>
      <c r="CH51" s="1126"/>
      <c r="CI51" s="1126"/>
      <c r="CJ51" s="1126"/>
      <c r="CK51" s="1126"/>
      <c r="CL51" s="1126"/>
      <c r="CM51" s="1126"/>
      <c r="CN51" s="1126">
        <v>100.9</v>
      </c>
      <c r="CO51" s="1126"/>
      <c r="CP51" s="1126"/>
      <c r="CQ51" s="1126"/>
      <c r="CR51" s="1126"/>
      <c r="CS51" s="1126"/>
      <c r="CT51" s="1126"/>
      <c r="CU51" s="1126"/>
      <c r="CV51" s="1126">
        <v>80.099999999999994</v>
      </c>
      <c r="CW51" s="1126"/>
      <c r="CX51" s="1126"/>
      <c r="CY51" s="1126"/>
      <c r="CZ51" s="1126"/>
      <c r="DA51" s="1126"/>
      <c r="DB51" s="1126"/>
      <c r="DC51" s="1126"/>
    </row>
    <row r="52" spans="1:109" x14ac:dyDescent="0.15">
      <c r="B52" s="327"/>
      <c r="G52" s="1134"/>
      <c r="H52" s="1134"/>
      <c r="I52" s="1147"/>
      <c r="J52" s="1147"/>
      <c r="K52" s="1133"/>
      <c r="L52" s="1133"/>
      <c r="M52" s="1133"/>
      <c r="N52" s="1133"/>
      <c r="AM52" s="336"/>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26"/>
      <c r="BQ52" s="1126"/>
      <c r="BR52" s="1126"/>
      <c r="BS52" s="1126"/>
      <c r="BT52" s="1126"/>
      <c r="BU52" s="1126"/>
      <c r="BV52" s="1126"/>
      <c r="BW52" s="1126"/>
      <c r="BX52" s="1126"/>
      <c r="BY52" s="1126"/>
      <c r="BZ52" s="1126"/>
      <c r="CA52" s="1126"/>
      <c r="CB52" s="1126"/>
      <c r="CC52" s="1126"/>
      <c r="CD52" s="1126"/>
      <c r="CE52" s="1126"/>
      <c r="CF52" s="1126"/>
      <c r="CG52" s="1126"/>
      <c r="CH52" s="1126"/>
      <c r="CI52" s="1126"/>
      <c r="CJ52" s="1126"/>
      <c r="CK52" s="1126"/>
      <c r="CL52" s="1126"/>
      <c r="CM52" s="1126"/>
      <c r="CN52" s="1126"/>
      <c r="CO52" s="1126"/>
      <c r="CP52" s="1126"/>
      <c r="CQ52" s="1126"/>
      <c r="CR52" s="1126"/>
      <c r="CS52" s="1126"/>
      <c r="CT52" s="1126"/>
      <c r="CU52" s="1126"/>
      <c r="CV52" s="1126"/>
      <c r="CW52" s="1126"/>
      <c r="CX52" s="1126"/>
      <c r="CY52" s="1126"/>
      <c r="CZ52" s="1126"/>
      <c r="DA52" s="1126"/>
      <c r="DB52" s="1126"/>
      <c r="DC52" s="1126"/>
    </row>
    <row r="53" spans="1:109" x14ac:dyDescent="0.15">
      <c r="A53" s="335"/>
      <c r="B53" s="327"/>
      <c r="G53" s="1134"/>
      <c r="H53" s="1134"/>
      <c r="I53" s="1132"/>
      <c r="J53" s="1132"/>
      <c r="K53" s="1133"/>
      <c r="L53" s="1133"/>
      <c r="M53" s="1133"/>
      <c r="N53" s="1133"/>
      <c r="AM53" s="336"/>
      <c r="AN53" s="1129"/>
      <c r="AO53" s="1129"/>
      <c r="AP53" s="1129"/>
      <c r="AQ53" s="1129"/>
      <c r="AR53" s="1129"/>
      <c r="AS53" s="1129"/>
      <c r="AT53" s="1129"/>
      <c r="AU53" s="1129"/>
      <c r="AV53" s="1129"/>
      <c r="AW53" s="1129"/>
      <c r="AX53" s="1129"/>
      <c r="AY53" s="1129"/>
      <c r="AZ53" s="1129"/>
      <c r="BA53" s="1129"/>
      <c r="BB53" s="1129" t="s">
        <v>552</v>
      </c>
      <c r="BC53" s="1129"/>
      <c r="BD53" s="1129"/>
      <c r="BE53" s="1129"/>
      <c r="BF53" s="1129"/>
      <c r="BG53" s="1129"/>
      <c r="BH53" s="1129"/>
      <c r="BI53" s="1129"/>
      <c r="BJ53" s="1129"/>
      <c r="BK53" s="1129"/>
      <c r="BL53" s="1129"/>
      <c r="BM53" s="1129"/>
      <c r="BN53" s="1129"/>
      <c r="BO53" s="1129"/>
      <c r="BP53" s="1126">
        <v>60.8</v>
      </c>
      <c r="BQ53" s="1126"/>
      <c r="BR53" s="1126"/>
      <c r="BS53" s="1126"/>
      <c r="BT53" s="1126"/>
      <c r="BU53" s="1126"/>
      <c r="BV53" s="1126"/>
      <c r="BW53" s="1126"/>
      <c r="BX53" s="1126">
        <v>61.8</v>
      </c>
      <c r="BY53" s="1126"/>
      <c r="BZ53" s="1126"/>
      <c r="CA53" s="1126"/>
      <c r="CB53" s="1126"/>
      <c r="CC53" s="1126"/>
      <c r="CD53" s="1126"/>
      <c r="CE53" s="1126"/>
      <c r="CF53" s="1126">
        <v>63.4</v>
      </c>
      <c r="CG53" s="1126"/>
      <c r="CH53" s="1126"/>
      <c r="CI53" s="1126"/>
      <c r="CJ53" s="1126"/>
      <c r="CK53" s="1126"/>
      <c r="CL53" s="1126"/>
      <c r="CM53" s="1126"/>
      <c r="CN53" s="1126">
        <v>64.7</v>
      </c>
      <c r="CO53" s="1126"/>
      <c r="CP53" s="1126"/>
      <c r="CQ53" s="1126"/>
      <c r="CR53" s="1126"/>
      <c r="CS53" s="1126"/>
      <c r="CT53" s="1126"/>
      <c r="CU53" s="1126"/>
      <c r="CV53" s="1126">
        <v>64</v>
      </c>
      <c r="CW53" s="1126"/>
      <c r="CX53" s="1126"/>
      <c r="CY53" s="1126"/>
      <c r="CZ53" s="1126"/>
      <c r="DA53" s="1126"/>
      <c r="DB53" s="1126"/>
      <c r="DC53" s="1126"/>
    </row>
    <row r="54" spans="1:109" x14ac:dyDescent="0.15">
      <c r="A54" s="335"/>
      <c r="B54" s="327"/>
      <c r="G54" s="1134"/>
      <c r="H54" s="1134"/>
      <c r="I54" s="1132"/>
      <c r="J54" s="1132"/>
      <c r="K54" s="1133"/>
      <c r="L54" s="1133"/>
      <c r="M54" s="1133"/>
      <c r="N54" s="1133"/>
      <c r="AM54" s="336"/>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26"/>
      <c r="BQ54" s="1126"/>
      <c r="BR54" s="1126"/>
      <c r="BS54" s="1126"/>
      <c r="BT54" s="1126"/>
      <c r="BU54" s="1126"/>
      <c r="BV54" s="1126"/>
      <c r="BW54" s="1126"/>
      <c r="BX54" s="1126"/>
      <c r="BY54" s="1126"/>
      <c r="BZ54" s="1126"/>
      <c r="CA54" s="1126"/>
      <c r="CB54" s="1126"/>
      <c r="CC54" s="1126"/>
      <c r="CD54" s="1126"/>
      <c r="CE54" s="1126"/>
      <c r="CF54" s="1126"/>
      <c r="CG54" s="1126"/>
      <c r="CH54" s="1126"/>
      <c r="CI54" s="1126"/>
      <c r="CJ54" s="1126"/>
      <c r="CK54" s="1126"/>
      <c r="CL54" s="1126"/>
      <c r="CM54" s="1126"/>
      <c r="CN54" s="1126"/>
      <c r="CO54" s="1126"/>
      <c r="CP54" s="1126"/>
      <c r="CQ54" s="1126"/>
      <c r="CR54" s="1126"/>
      <c r="CS54" s="1126"/>
      <c r="CT54" s="1126"/>
      <c r="CU54" s="1126"/>
      <c r="CV54" s="1126"/>
      <c r="CW54" s="1126"/>
      <c r="CX54" s="1126"/>
      <c r="CY54" s="1126"/>
      <c r="CZ54" s="1126"/>
      <c r="DA54" s="1126"/>
      <c r="DB54" s="1126"/>
      <c r="DC54" s="1126"/>
    </row>
    <row r="55" spans="1:109" x14ac:dyDescent="0.15">
      <c r="A55" s="335"/>
      <c r="B55" s="327"/>
      <c r="G55" s="1132"/>
      <c r="H55" s="1132"/>
      <c r="I55" s="1132"/>
      <c r="J55" s="1132"/>
      <c r="K55" s="1133"/>
      <c r="L55" s="1133"/>
      <c r="M55" s="1133"/>
      <c r="N55" s="1133"/>
      <c r="AN55" s="1131" t="s">
        <v>553</v>
      </c>
      <c r="AO55" s="1131"/>
      <c r="AP55" s="1131"/>
      <c r="AQ55" s="1131"/>
      <c r="AR55" s="1131"/>
      <c r="AS55" s="1131"/>
      <c r="AT55" s="1131"/>
      <c r="AU55" s="1131"/>
      <c r="AV55" s="1131"/>
      <c r="AW55" s="1131"/>
      <c r="AX55" s="1131"/>
      <c r="AY55" s="1131"/>
      <c r="AZ55" s="1131"/>
      <c r="BA55" s="1131"/>
      <c r="BB55" s="1129" t="s">
        <v>551</v>
      </c>
      <c r="BC55" s="1129"/>
      <c r="BD55" s="1129"/>
      <c r="BE55" s="1129"/>
      <c r="BF55" s="1129"/>
      <c r="BG55" s="1129"/>
      <c r="BH55" s="1129"/>
      <c r="BI55" s="1129"/>
      <c r="BJ55" s="1129"/>
      <c r="BK55" s="1129"/>
      <c r="BL55" s="1129"/>
      <c r="BM55" s="1129"/>
      <c r="BN55" s="1129"/>
      <c r="BO55" s="1129"/>
      <c r="BP55" s="1126">
        <v>53.4</v>
      </c>
      <c r="BQ55" s="1126"/>
      <c r="BR55" s="1126"/>
      <c r="BS55" s="1126"/>
      <c r="BT55" s="1126"/>
      <c r="BU55" s="1126"/>
      <c r="BV55" s="1126"/>
      <c r="BW55" s="1126"/>
      <c r="BX55" s="1126">
        <v>48</v>
      </c>
      <c r="BY55" s="1126"/>
      <c r="BZ55" s="1126"/>
      <c r="CA55" s="1126"/>
      <c r="CB55" s="1126"/>
      <c r="CC55" s="1126"/>
      <c r="CD55" s="1126"/>
      <c r="CE55" s="1126"/>
      <c r="CF55" s="1126">
        <v>49.1</v>
      </c>
      <c r="CG55" s="1126"/>
      <c r="CH55" s="1126"/>
      <c r="CI55" s="1126"/>
      <c r="CJ55" s="1126"/>
      <c r="CK55" s="1126"/>
      <c r="CL55" s="1126"/>
      <c r="CM55" s="1126"/>
      <c r="CN55" s="1126">
        <v>41.5</v>
      </c>
      <c r="CO55" s="1126"/>
      <c r="CP55" s="1126"/>
      <c r="CQ55" s="1126"/>
      <c r="CR55" s="1126"/>
      <c r="CS55" s="1126"/>
      <c r="CT55" s="1126"/>
      <c r="CU55" s="1126"/>
      <c r="CV55" s="1126">
        <v>25.2</v>
      </c>
      <c r="CW55" s="1126"/>
      <c r="CX55" s="1126"/>
      <c r="CY55" s="1126"/>
      <c r="CZ55" s="1126"/>
      <c r="DA55" s="1126"/>
      <c r="DB55" s="1126"/>
      <c r="DC55" s="1126"/>
    </row>
    <row r="56" spans="1:109" x14ac:dyDescent="0.15">
      <c r="A56" s="335"/>
      <c r="B56" s="327"/>
      <c r="G56" s="1132"/>
      <c r="H56" s="1132"/>
      <c r="I56" s="1132"/>
      <c r="J56" s="1132"/>
      <c r="K56" s="1133"/>
      <c r="L56" s="1133"/>
      <c r="M56" s="1133"/>
      <c r="N56" s="1133"/>
      <c r="AN56" s="1131"/>
      <c r="AO56" s="1131"/>
      <c r="AP56" s="1131"/>
      <c r="AQ56" s="1131"/>
      <c r="AR56" s="1131"/>
      <c r="AS56" s="1131"/>
      <c r="AT56" s="1131"/>
      <c r="AU56" s="1131"/>
      <c r="AV56" s="1131"/>
      <c r="AW56" s="1131"/>
      <c r="AX56" s="1131"/>
      <c r="AY56" s="1131"/>
      <c r="AZ56" s="1131"/>
      <c r="BA56" s="1131"/>
      <c r="BB56" s="1129"/>
      <c r="BC56" s="1129"/>
      <c r="BD56" s="1129"/>
      <c r="BE56" s="1129"/>
      <c r="BF56" s="1129"/>
      <c r="BG56" s="1129"/>
      <c r="BH56" s="1129"/>
      <c r="BI56" s="1129"/>
      <c r="BJ56" s="1129"/>
      <c r="BK56" s="1129"/>
      <c r="BL56" s="1129"/>
      <c r="BM56" s="1129"/>
      <c r="BN56" s="1129"/>
      <c r="BO56" s="1129"/>
      <c r="BP56" s="1126"/>
      <c r="BQ56" s="1126"/>
      <c r="BR56" s="1126"/>
      <c r="BS56" s="1126"/>
      <c r="BT56" s="1126"/>
      <c r="BU56" s="1126"/>
      <c r="BV56" s="1126"/>
      <c r="BW56" s="1126"/>
      <c r="BX56" s="1126"/>
      <c r="BY56" s="1126"/>
      <c r="BZ56" s="1126"/>
      <c r="CA56" s="1126"/>
      <c r="CB56" s="1126"/>
      <c r="CC56" s="1126"/>
      <c r="CD56" s="1126"/>
      <c r="CE56" s="1126"/>
      <c r="CF56" s="1126"/>
      <c r="CG56" s="1126"/>
      <c r="CH56" s="1126"/>
      <c r="CI56" s="1126"/>
      <c r="CJ56" s="1126"/>
      <c r="CK56" s="1126"/>
      <c r="CL56" s="1126"/>
      <c r="CM56" s="1126"/>
      <c r="CN56" s="1126"/>
      <c r="CO56" s="1126"/>
      <c r="CP56" s="1126"/>
      <c r="CQ56" s="1126"/>
      <c r="CR56" s="1126"/>
      <c r="CS56" s="1126"/>
      <c r="CT56" s="1126"/>
      <c r="CU56" s="1126"/>
      <c r="CV56" s="1126"/>
      <c r="CW56" s="1126"/>
      <c r="CX56" s="1126"/>
      <c r="CY56" s="1126"/>
      <c r="CZ56" s="1126"/>
      <c r="DA56" s="1126"/>
      <c r="DB56" s="1126"/>
      <c r="DC56" s="1126"/>
    </row>
    <row r="57" spans="1:109" s="335" customFormat="1" x14ac:dyDescent="0.15">
      <c r="B57" s="339"/>
      <c r="G57" s="1132"/>
      <c r="H57" s="1132"/>
      <c r="I57" s="1127"/>
      <c r="J57" s="1127"/>
      <c r="K57" s="1133"/>
      <c r="L57" s="1133"/>
      <c r="M57" s="1133"/>
      <c r="N57" s="1133"/>
      <c r="AM57" s="320"/>
      <c r="AN57" s="1131"/>
      <c r="AO57" s="1131"/>
      <c r="AP57" s="1131"/>
      <c r="AQ57" s="1131"/>
      <c r="AR57" s="1131"/>
      <c r="AS57" s="1131"/>
      <c r="AT57" s="1131"/>
      <c r="AU57" s="1131"/>
      <c r="AV57" s="1131"/>
      <c r="AW57" s="1131"/>
      <c r="AX57" s="1131"/>
      <c r="AY57" s="1131"/>
      <c r="AZ57" s="1131"/>
      <c r="BA57" s="1131"/>
      <c r="BB57" s="1129" t="s">
        <v>552</v>
      </c>
      <c r="BC57" s="1129"/>
      <c r="BD57" s="1129"/>
      <c r="BE57" s="1129"/>
      <c r="BF57" s="1129"/>
      <c r="BG57" s="1129"/>
      <c r="BH57" s="1129"/>
      <c r="BI57" s="1129"/>
      <c r="BJ57" s="1129"/>
      <c r="BK57" s="1129"/>
      <c r="BL57" s="1129"/>
      <c r="BM57" s="1129"/>
      <c r="BN57" s="1129"/>
      <c r="BO57" s="1129"/>
      <c r="BP57" s="1126">
        <v>59.6</v>
      </c>
      <c r="BQ57" s="1126"/>
      <c r="BR57" s="1126"/>
      <c r="BS57" s="1126"/>
      <c r="BT57" s="1126"/>
      <c r="BU57" s="1126"/>
      <c r="BV57" s="1126"/>
      <c r="BW57" s="1126"/>
      <c r="BX57" s="1126">
        <v>60.8</v>
      </c>
      <c r="BY57" s="1126"/>
      <c r="BZ57" s="1126"/>
      <c r="CA57" s="1126"/>
      <c r="CB57" s="1126"/>
      <c r="CC57" s="1126"/>
      <c r="CD57" s="1126"/>
      <c r="CE57" s="1126"/>
      <c r="CF57" s="1126">
        <v>61</v>
      </c>
      <c r="CG57" s="1126"/>
      <c r="CH57" s="1126"/>
      <c r="CI57" s="1126"/>
      <c r="CJ57" s="1126"/>
      <c r="CK57" s="1126"/>
      <c r="CL57" s="1126"/>
      <c r="CM57" s="1126"/>
      <c r="CN57" s="1126">
        <v>61.7</v>
      </c>
      <c r="CO57" s="1126"/>
      <c r="CP57" s="1126"/>
      <c r="CQ57" s="1126"/>
      <c r="CR57" s="1126"/>
      <c r="CS57" s="1126"/>
      <c r="CT57" s="1126"/>
      <c r="CU57" s="1126"/>
      <c r="CV57" s="1126">
        <v>62.4</v>
      </c>
      <c r="CW57" s="1126"/>
      <c r="CX57" s="1126"/>
      <c r="CY57" s="1126"/>
      <c r="CZ57" s="1126"/>
      <c r="DA57" s="1126"/>
      <c r="DB57" s="1126"/>
      <c r="DC57" s="1126"/>
      <c r="DD57" s="340"/>
      <c r="DE57" s="339"/>
    </row>
    <row r="58" spans="1:109" s="335" customFormat="1" x14ac:dyDescent="0.15">
      <c r="A58" s="320"/>
      <c r="B58" s="339"/>
      <c r="G58" s="1132"/>
      <c r="H58" s="1132"/>
      <c r="I58" s="1127"/>
      <c r="J58" s="1127"/>
      <c r="K58" s="1133"/>
      <c r="L58" s="1133"/>
      <c r="M58" s="1133"/>
      <c r="N58" s="1133"/>
      <c r="AM58" s="320"/>
      <c r="AN58" s="1131"/>
      <c r="AO58" s="1131"/>
      <c r="AP58" s="1131"/>
      <c r="AQ58" s="1131"/>
      <c r="AR58" s="1131"/>
      <c r="AS58" s="1131"/>
      <c r="AT58" s="1131"/>
      <c r="AU58" s="1131"/>
      <c r="AV58" s="1131"/>
      <c r="AW58" s="1131"/>
      <c r="AX58" s="1131"/>
      <c r="AY58" s="1131"/>
      <c r="AZ58" s="1131"/>
      <c r="BA58" s="1131"/>
      <c r="BB58" s="1129"/>
      <c r="BC58" s="1129"/>
      <c r="BD58" s="1129"/>
      <c r="BE58" s="1129"/>
      <c r="BF58" s="1129"/>
      <c r="BG58" s="1129"/>
      <c r="BH58" s="1129"/>
      <c r="BI58" s="1129"/>
      <c r="BJ58" s="1129"/>
      <c r="BK58" s="1129"/>
      <c r="BL58" s="1129"/>
      <c r="BM58" s="1129"/>
      <c r="BN58" s="1129"/>
      <c r="BO58" s="1129"/>
      <c r="BP58" s="1126"/>
      <c r="BQ58" s="1126"/>
      <c r="BR58" s="1126"/>
      <c r="BS58" s="1126"/>
      <c r="BT58" s="1126"/>
      <c r="BU58" s="1126"/>
      <c r="BV58" s="1126"/>
      <c r="BW58" s="1126"/>
      <c r="BX58" s="1126"/>
      <c r="BY58" s="1126"/>
      <c r="BZ58" s="1126"/>
      <c r="CA58" s="1126"/>
      <c r="CB58" s="1126"/>
      <c r="CC58" s="1126"/>
      <c r="CD58" s="1126"/>
      <c r="CE58" s="1126"/>
      <c r="CF58" s="1126"/>
      <c r="CG58" s="1126"/>
      <c r="CH58" s="1126"/>
      <c r="CI58" s="1126"/>
      <c r="CJ58" s="1126"/>
      <c r="CK58" s="1126"/>
      <c r="CL58" s="1126"/>
      <c r="CM58" s="1126"/>
      <c r="CN58" s="1126"/>
      <c r="CO58" s="1126"/>
      <c r="CP58" s="1126"/>
      <c r="CQ58" s="1126"/>
      <c r="CR58" s="1126"/>
      <c r="CS58" s="1126"/>
      <c r="CT58" s="1126"/>
      <c r="CU58" s="1126"/>
      <c r="CV58" s="1126"/>
      <c r="CW58" s="1126"/>
      <c r="CX58" s="1126"/>
      <c r="CY58" s="1126"/>
      <c r="CZ58" s="1126"/>
      <c r="DA58" s="1126"/>
      <c r="DB58" s="1126"/>
      <c r="DC58" s="1126"/>
      <c r="DD58" s="340"/>
      <c r="DE58" s="339"/>
    </row>
    <row r="59" spans="1:109" s="335" customFormat="1" x14ac:dyDescent="0.15">
      <c r="A59" s="320"/>
      <c r="B59" s="339"/>
      <c r="K59" s="341"/>
      <c r="L59" s="341"/>
      <c r="M59" s="341"/>
      <c r="N59" s="341"/>
      <c r="AQ59" s="341"/>
      <c r="AR59" s="341"/>
      <c r="AS59" s="341"/>
      <c r="AT59" s="341"/>
      <c r="BC59" s="341"/>
      <c r="BD59" s="341"/>
      <c r="BE59" s="341"/>
      <c r="BF59" s="341"/>
      <c r="BO59" s="341"/>
      <c r="BP59" s="341"/>
      <c r="BQ59" s="341"/>
      <c r="BR59" s="341"/>
      <c r="CA59" s="341"/>
      <c r="CB59" s="341"/>
      <c r="CC59" s="341"/>
      <c r="CD59" s="341"/>
      <c r="CM59" s="341"/>
      <c r="CN59" s="341"/>
      <c r="CO59" s="341"/>
      <c r="CP59" s="341"/>
      <c r="CY59" s="341"/>
      <c r="CZ59" s="341"/>
      <c r="DA59" s="341"/>
      <c r="DB59" s="341"/>
      <c r="DC59" s="341"/>
      <c r="DD59" s="340"/>
      <c r="DE59" s="339"/>
    </row>
    <row r="60" spans="1:109" s="335" customFormat="1" x14ac:dyDescent="0.15">
      <c r="A60" s="320"/>
      <c r="B60" s="339"/>
      <c r="K60" s="341"/>
      <c r="L60" s="341"/>
      <c r="M60" s="341"/>
      <c r="N60" s="341"/>
      <c r="AQ60" s="341"/>
      <c r="AR60" s="341"/>
      <c r="AS60" s="341"/>
      <c r="AT60" s="341"/>
      <c r="BC60" s="341"/>
      <c r="BD60" s="341"/>
      <c r="BE60" s="341"/>
      <c r="BF60" s="341"/>
      <c r="BO60" s="341"/>
      <c r="BP60" s="341"/>
      <c r="BQ60" s="341"/>
      <c r="BR60" s="341"/>
      <c r="CA60" s="341"/>
      <c r="CB60" s="341"/>
      <c r="CC60" s="341"/>
      <c r="CD60" s="341"/>
      <c r="CM60" s="341"/>
      <c r="CN60" s="341"/>
      <c r="CO60" s="341"/>
      <c r="CP60" s="341"/>
      <c r="CY60" s="341"/>
      <c r="CZ60" s="341"/>
      <c r="DA60" s="341"/>
      <c r="DB60" s="341"/>
      <c r="DC60" s="341"/>
      <c r="DD60" s="340"/>
      <c r="DE60" s="339"/>
    </row>
    <row r="61" spans="1:109" s="335" customFormat="1" x14ac:dyDescent="0.15">
      <c r="A61" s="320"/>
      <c r="B61" s="342"/>
      <c r="C61" s="343"/>
      <c r="D61" s="343"/>
      <c r="E61" s="343"/>
      <c r="F61" s="343"/>
      <c r="G61" s="343"/>
      <c r="H61" s="343"/>
      <c r="I61" s="343"/>
      <c r="J61" s="343"/>
      <c r="K61" s="343"/>
      <c r="L61" s="343"/>
      <c r="M61" s="344"/>
      <c r="N61" s="344"/>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4"/>
      <c r="AT61" s="344"/>
      <c r="AU61" s="343"/>
      <c r="AV61" s="343"/>
      <c r="AW61" s="343"/>
      <c r="AX61" s="343"/>
      <c r="AY61" s="343"/>
      <c r="AZ61" s="343"/>
      <c r="BA61" s="343"/>
      <c r="BB61" s="343"/>
      <c r="BC61" s="343"/>
      <c r="BD61" s="343"/>
      <c r="BE61" s="344"/>
      <c r="BF61" s="344"/>
      <c r="BG61" s="343"/>
      <c r="BH61" s="343"/>
      <c r="BI61" s="343"/>
      <c r="BJ61" s="343"/>
      <c r="BK61" s="343"/>
      <c r="BL61" s="343"/>
      <c r="BM61" s="343"/>
      <c r="BN61" s="343"/>
      <c r="BO61" s="343"/>
      <c r="BP61" s="343"/>
      <c r="BQ61" s="344"/>
      <c r="BR61" s="344"/>
      <c r="BS61" s="343"/>
      <c r="BT61" s="343"/>
      <c r="BU61" s="343"/>
      <c r="BV61" s="343"/>
      <c r="BW61" s="343"/>
      <c r="BX61" s="343"/>
      <c r="BY61" s="343"/>
      <c r="BZ61" s="343"/>
      <c r="CA61" s="343"/>
      <c r="CB61" s="343"/>
      <c r="CC61" s="344"/>
      <c r="CD61" s="344"/>
      <c r="CE61" s="343"/>
      <c r="CF61" s="343"/>
      <c r="CG61" s="343"/>
      <c r="CH61" s="343"/>
      <c r="CI61" s="343"/>
      <c r="CJ61" s="343"/>
      <c r="CK61" s="343"/>
      <c r="CL61" s="343"/>
      <c r="CM61" s="343"/>
      <c r="CN61" s="343"/>
      <c r="CO61" s="344"/>
      <c r="CP61" s="344"/>
      <c r="CQ61" s="343"/>
      <c r="CR61" s="343"/>
      <c r="CS61" s="343"/>
      <c r="CT61" s="343"/>
      <c r="CU61" s="343"/>
      <c r="CV61" s="343"/>
      <c r="CW61" s="343"/>
      <c r="CX61" s="343"/>
      <c r="CY61" s="343"/>
      <c r="CZ61" s="343"/>
      <c r="DA61" s="344"/>
      <c r="DB61" s="344"/>
      <c r="DC61" s="344"/>
      <c r="DD61" s="345"/>
      <c r="DE61" s="339"/>
    </row>
    <row r="62" spans="1:109" x14ac:dyDescent="0.15">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20"/>
    </row>
    <row r="63" spans="1:109" ht="17.25" x14ac:dyDescent="0.15">
      <c r="B63" s="346" t="s">
        <v>554</v>
      </c>
    </row>
    <row r="64" spans="1:109" x14ac:dyDescent="0.15">
      <c r="B64" s="327"/>
      <c r="G64" s="334"/>
      <c r="I64" s="347"/>
      <c r="J64" s="347"/>
      <c r="K64" s="347"/>
      <c r="L64" s="347"/>
      <c r="M64" s="347"/>
      <c r="N64" s="348"/>
      <c r="AM64" s="334"/>
      <c r="AN64" s="334" t="s">
        <v>548</v>
      </c>
      <c r="AP64" s="335"/>
      <c r="AQ64" s="335"/>
      <c r="AR64" s="335"/>
      <c r="AY64" s="334"/>
      <c r="BA64" s="335"/>
      <c r="BB64" s="335"/>
      <c r="BC64" s="335"/>
      <c r="BK64" s="334"/>
      <c r="BM64" s="335"/>
      <c r="BN64" s="335"/>
      <c r="BO64" s="335"/>
      <c r="BW64" s="334"/>
      <c r="BY64" s="335"/>
      <c r="BZ64" s="335"/>
      <c r="CA64" s="335"/>
      <c r="CI64" s="334"/>
      <c r="CK64" s="335"/>
      <c r="CL64" s="335"/>
      <c r="CM64" s="335"/>
      <c r="CU64" s="334"/>
      <c r="CW64" s="335"/>
      <c r="CX64" s="335"/>
      <c r="CY64" s="335"/>
    </row>
    <row r="65" spans="2:107" x14ac:dyDescent="0.15">
      <c r="B65" s="327"/>
      <c r="AN65" s="1138" t="s">
        <v>558</v>
      </c>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c r="CB65" s="1139"/>
      <c r="CC65" s="1139"/>
      <c r="CD65" s="1139"/>
      <c r="CE65" s="1139"/>
      <c r="CF65" s="1139"/>
      <c r="CG65" s="1139"/>
      <c r="CH65" s="1139"/>
      <c r="CI65" s="1139"/>
      <c r="CJ65" s="1139"/>
      <c r="CK65" s="1139"/>
      <c r="CL65" s="1139"/>
      <c r="CM65" s="1139"/>
      <c r="CN65" s="1139"/>
      <c r="CO65" s="1139"/>
      <c r="CP65" s="1139"/>
      <c r="CQ65" s="1139"/>
      <c r="CR65" s="1139"/>
      <c r="CS65" s="1139"/>
      <c r="CT65" s="1139"/>
      <c r="CU65" s="1139"/>
      <c r="CV65" s="1139"/>
      <c r="CW65" s="1139"/>
      <c r="CX65" s="1139"/>
      <c r="CY65" s="1139"/>
      <c r="CZ65" s="1139"/>
      <c r="DA65" s="1139"/>
      <c r="DB65" s="1139"/>
      <c r="DC65" s="1140"/>
    </row>
    <row r="66" spans="2:107" x14ac:dyDescent="0.15">
      <c r="B66" s="327"/>
      <c r="AN66" s="1141"/>
      <c r="AO66" s="1142"/>
      <c r="AP66" s="1142"/>
      <c r="AQ66" s="1142"/>
      <c r="AR66" s="1142"/>
      <c r="AS66" s="1142"/>
      <c r="AT66" s="1142"/>
      <c r="AU66" s="1142"/>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1142"/>
      <c r="BQ66" s="1142"/>
      <c r="BR66" s="1142"/>
      <c r="BS66" s="1142"/>
      <c r="BT66" s="1142"/>
      <c r="BU66" s="1142"/>
      <c r="BV66" s="1142"/>
      <c r="BW66" s="1142"/>
      <c r="BX66" s="1142"/>
      <c r="BY66" s="1142"/>
      <c r="BZ66" s="1142"/>
      <c r="CA66" s="1142"/>
      <c r="CB66" s="1142"/>
      <c r="CC66" s="1142"/>
      <c r="CD66" s="1142"/>
      <c r="CE66" s="1142"/>
      <c r="CF66" s="1142"/>
      <c r="CG66" s="1142"/>
      <c r="CH66" s="1142"/>
      <c r="CI66" s="1142"/>
      <c r="CJ66" s="1142"/>
      <c r="CK66" s="1142"/>
      <c r="CL66" s="1142"/>
      <c r="CM66" s="1142"/>
      <c r="CN66" s="1142"/>
      <c r="CO66" s="1142"/>
      <c r="CP66" s="1142"/>
      <c r="CQ66" s="1142"/>
      <c r="CR66" s="1142"/>
      <c r="CS66" s="1142"/>
      <c r="CT66" s="1142"/>
      <c r="CU66" s="1142"/>
      <c r="CV66" s="1142"/>
      <c r="CW66" s="1142"/>
      <c r="CX66" s="1142"/>
      <c r="CY66" s="1142"/>
      <c r="CZ66" s="1142"/>
      <c r="DA66" s="1142"/>
      <c r="DB66" s="1142"/>
      <c r="DC66" s="1143"/>
    </row>
    <row r="67" spans="2:107" x14ac:dyDescent="0.15">
      <c r="B67" s="327"/>
      <c r="AN67" s="1141"/>
      <c r="AO67" s="1142"/>
      <c r="AP67" s="1142"/>
      <c r="AQ67" s="1142"/>
      <c r="AR67" s="1142"/>
      <c r="AS67" s="1142"/>
      <c r="AT67" s="1142"/>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1142"/>
      <c r="CW67" s="1142"/>
      <c r="CX67" s="1142"/>
      <c r="CY67" s="1142"/>
      <c r="CZ67" s="1142"/>
      <c r="DA67" s="1142"/>
      <c r="DB67" s="1142"/>
      <c r="DC67" s="1143"/>
    </row>
    <row r="68" spans="2:107" x14ac:dyDescent="0.15">
      <c r="B68" s="327"/>
      <c r="AN68" s="1141"/>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3"/>
    </row>
    <row r="69" spans="2:107" x14ac:dyDescent="0.15">
      <c r="B69" s="327"/>
      <c r="AN69" s="1144"/>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c r="CB69" s="1145"/>
      <c r="CC69" s="1145"/>
      <c r="CD69" s="1145"/>
      <c r="CE69" s="1145"/>
      <c r="CF69" s="1145"/>
      <c r="CG69" s="1145"/>
      <c r="CH69" s="1145"/>
      <c r="CI69" s="1145"/>
      <c r="CJ69" s="1145"/>
      <c r="CK69" s="1145"/>
      <c r="CL69" s="1145"/>
      <c r="CM69" s="1145"/>
      <c r="CN69" s="1145"/>
      <c r="CO69" s="1145"/>
      <c r="CP69" s="1145"/>
      <c r="CQ69" s="1145"/>
      <c r="CR69" s="1145"/>
      <c r="CS69" s="1145"/>
      <c r="CT69" s="1145"/>
      <c r="CU69" s="1145"/>
      <c r="CV69" s="1145"/>
      <c r="CW69" s="1145"/>
      <c r="CX69" s="1145"/>
      <c r="CY69" s="1145"/>
      <c r="CZ69" s="1145"/>
      <c r="DA69" s="1145"/>
      <c r="DB69" s="1145"/>
      <c r="DC69" s="1146"/>
    </row>
    <row r="70" spans="2:107" x14ac:dyDescent="0.15">
      <c r="B70" s="327"/>
      <c r="H70" s="349"/>
      <c r="I70" s="349"/>
      <c r="J70" s="350"/>
      <c r="K70" s="350"/>
      <c r="L70" s="351"/>
      <c r="M70" s="350"/>
      <c r="N70" s="351"/>
      <c r="AN70" s="336"/>
      <c r="AO70" s="336"/>
      <c r="AP70" s="336"/>
      <c r="AZ70" s="336"/>
      <c r="BA70" s="336"/>
      <c r="BB70" s="336"/>
      <c r="BL70" s="336"/>
      <c r="BM70" s="336"/>
      <c r="BN70" s="336"/>
      <c r="BX70" s="336"/>
      <c r="BY70" s="336"/>
      <c r="BZ70" s="336"/>
      <c r="CJ70" s="336"/>
      <c r="CK70" s="336"/>
      <c r="CL70" s="336"/>
      <c r="CV70" s="336"/>
      <c r="CW70" s="336"/>
      <c r="CX70" s="336"/>
    </row>
    <row r="71" spans="2:107" x14ac:dyDescent="0.15">
      <c r="B71" s="327"/>
      <c r="G71" s="352"/>
      <c r="I71" s="353"/>
      <c r="J71" s="350"/>
      <c r="K71" s="350"/>
      <c r="L71" s="351"/>
      <c r="M71" s="350"/>
      <c r="N71" s="351"/>
      <c r="AM71" s="352"/>
      <c r="AN71" s="320" t="s">
        <v>549</v>
      </c>
    </row>
    <row r="72" spans="2:107" x14ac:dyDescent="0.15">
      <c r="B72" s="327"/>
      <c r="G72" s="1132"/>
      <c r="H72" s="1132"/>
      <c r="I72" s="1132"/>
      <c r="J72" s="1132"/>
      <c r="K72" s="337"/>
      <c r="L72" s="337"/>
      <c r="M72" s="338"/>
      <c r="N72" s="338"/>
      <c r="AN72" s="1135"/>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7"/>
      <c r="BP72" s="1131" t="s">
        <v>442</v>
      </c>
      <c r="BQ72" s="1131"/>
      <c r="BR72" s="1131"/>
      <c r="BS72" s="1131"/>
      <c r="BT72" s="1131"/>
      <c r="BU72" s="1131"/>
      <c r="BV72" s="1131"/>
      <c r="BW72" s="1131"/>
      <c r="BX72" s="1131" t="s">
        <v>521</v>
      </c>
      <c r="BY72" s="1131"/>
      <c r="BZ72" s="1131"/>
      <c r="CA72" s="1131"/>
      <c r="CB72" s="1131"/>
      <c r="CC72" s="1131"/>
      <c r="CD72" s="1131"/>
      <c r="CE72" s="1131"/>
      <c r="CF72" s="1131" t="s">
        <v>522</v>
      </c>
      <c r="CG72" s="1131"/>
      <c r="CH72" s="1131"/>
      <c r="CI72" s="1131"/>
      <c r="CJ72" s="1131"/>
      <c r="CK72" s="1131"/>
      <c r="CL72" s="1131"/>
      <c r="CM72" s="1131"/>
      <c r="CN72" s="1131" t="s">
        <v>523</v>
      </c>
      <c r="CO72" s="1131"/>
      <c r="CP72" s="1131"/>
      <c r="CQ72" s="1131"/>
      <c r="CR72" s="1131"/>
      <c r="CS72" s="1131"/>
      <c r="CT72" s="1131"/>
      <c r="CU72" s="1131"/>
      <c r="CV72" s="1131" t="s">
        <v>524</v>
      </c>
      <c r="CW72" s="1131"/>
      <c r="CX72" s="1131"/>
      <c r="CY72" s="1131"/>
      <c r="CZ72" s="1131"/>
      <c r="DA72" s="1131"/>
      <c r="DB72" s="1131"/>
      <c r="DC72" s="1131"/>
    </row>
    <row r="73" spans="2:107" x14ac:dyDescent="0.15">
      <c r="B73" s="327"/>
      <c r="G73" s="1134"/>
      <c r="H73" s="1134"/>
      <c r="I73" s="1134"/>
      <c r="J73" s="1134"/>
      <c r="K73" s="1130"/>
      <c r="L73" s="1130"/>
      <c r="M73" s="1130"/>
      <c r="N73" s="1130"/>
      <c r="AM73" s="336"/>
      <c r="AN73" s="1129" t="s">
        <v>550</v>
      </c>
      <c r="AO73" s="1129"/>
      <c r="AP73" s="1129"/>
      <c r="AQ73" s="1129"/>
      <c r="AR73" s="1129"/>
      <c r="AS73" s="1129"/>
      <c r="AT73" s="1129"/>
      <c r="AU73" s="1129"/>
      <c r="AV73" s="1129"/>
      <c r="AW73" s="1129"/>
      <c r="AX73" s="1129"/>
      <c r="AY73" s="1129"/>
      <c r="AZ73" s="1129"/>
      <c r="BA73" s="1129"/>
      <c r="BB73" s="1129" t="s">
        <v>551</v>
      </c>
      <c r="BC73" s="1129"/>
      <c r="BD73" s="1129"/>
      <c r="BE73" s="1129"/>
      <c r="BF73" s="1129"/>
      <c r="BG73" s="1129"/>
      <c r="BH73" s="1129"/>
      <c r="BI73" s="1129"/>
      <c r="BJ73" s="1129"/>
      <c r="BK73" s="1129"/>
      <c r="BL73" s="1129"/>
      <c r="BM73" s="1129"/>
      <c r="BN73" s="1129"/>
      <c r="BO73" s="1129"/>
      <c r="BP73" s="1126">
        <v>150.80000000000001</v>
      </c>
      <c r="BQ73" s="1126"/>
      <c r="BR73" s="1126"/>
      <c r="BS73" s="1126"/>
      <c r="BT73" s="1126"/>
      <c r="BU73" s="1126"/>
      <c r="BV73" s="1126"/>
      <c r="BW73" s="1126"/>
      <c r="BX73" s="1126">
        <v>136.69999999999999</v>
      </c>
      <c r="BY73" s="1126"/>
      <c r="BZ73" s="1126"/>
      <c r="CA73" s="1126"/>
      <c r="CB73" s="1126"/>
      <c r="CC73" s="1126"/>
      <c r="CD73" s="1126"/>
      <c r="CE73" s="1126"/>
      <c r="CF73" s="1126">
        <v>115.1</v>
      </c>
      <c r="CG73" s="1126"/>
      <c r="CH73" s="1126"/>
      <c r="CI73" s="1126"/>
      <c r="CJ73" s="1126"/>
      <c r="CK73" s="1126"/>
      <c r="CL73" s="1126"/>
      <c r="CM73" s="1126"/>
      <c r="CN73" s="1126">
        <v>100.9</v>
      </c>
      <c r="CO73" s="1126"/>
      <c r="CP73" s="1126"/>
      <c r="CQ73" s="1126"/>
      <c r="CR73" s="1126"/>
      <c r="CS73" s="1126"/>
      <c r="CT73" s="1126"/>
      <c r="CU73" s="1126"/>
      <c r="CV73" s="1126">
        <v>80.099999999999994</v>
      </c>
      <c r="CW73" s="1126"/>
      <c r="CX73" s="1126"/>
      <c r="CY73" s="1126"/>
      <c r="CZ73" s="1126"/>
      <c r="DA73" s="1126"/>
      <c r="DB73" s="1126"/>
      <c r="DC73" s="1126"/>
    </row>
    <row r="74" spans="2:107" x14ac:dyDescent="0.15">
      <c r="B74" s="327"/>
      <c r="G74" s="1134"/>
      <c r="H74" s="1134"/>
      <c r="I74" s="1134"/>
      <c r="J74" s="1134"/>
      <c r="K74" s="1130"/>
      <c r="L74" s="1130"/>
      <c r="M74" s="1130"/>
      <c r="N74" s="1130"/>
      <c r="AM74" s="336"/>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26"/>
      <c r="BQ74" s="1126"/>
      <c r="BR74" s="1126"/>
      <c r="BS74" s="1126"/>
      <c r="BT74" s="1126"/>
      <c r="BU74" s="1126"/>
      <c r="BV74" s="1126"/>
      <c r="BW74" s="1126"/>
      <c r="BX74" s="1126"/>
      <c r="BY74" s="1126"/>
      <c r="BZ74" s="1126"/>
      <c r="CA74" s="1126"/>
      <c r="CB74" s="1126"/>
      <c r="CC74" s="1126"/>
      <c r="CD74" s="1126"/>
      <c r="CE74" s="1126"/>
      <c r="CF74" s="1126"/>
      <c r="CG74" s="1126"/>
      <c r="CH74" s="1126"/>
      <c r="CI74" s="1126"/>
      <c r="CJ74" s="1126"/>
      <c r="CK74" s="1126"/>
      <c r="CL74" s="1126"/>
      <c r="CM74" s="1126"/>
      <c r="CN74" s="1126"/>
      <c r="CO74" s="1126"/>
      <c r="CP74" s="1126"/>
      <c r="CQ74" s="1126"/>
      <c r="CR74" s="1126"/>
      <c r="CS74" s="1126"/>
      <c r="CT74" s="1126"/>
      <c r="CU74" s="1126"/>
      <c r="CV74" s="1126"/>
      <c r="CW74" s="1126"/>
      <c r="CX74" s="1126"/>
      <c r="CY74" s="1126"/>
      <c r="CZ74" s="1126"/>
      <c r="DA74" s="1126"/>
      <c r="DB74" s="1126"/>
      <c r="DC74" s="1126"/>
    </row>
    <row r="75" spans="2:107" x14ac:dyDescent="0.15">
      <c r="B75" s="327"/>
      <c r="G75" s="1134"/>
      <c r="H75" s="1134"/>
      <c r="I75" s="1132"/>
      <c r="J75" s="1132"/>
      <c r="K75" s="1133"/>
      <c r="L75" s="1133"/>
      <c r="M75" s="1133"/>
      <c r="N75" s="1133"/>
      <c r="AM75" s="336"/>
      <c r="AN75" s="1129"/>
      <c r="AO75" s="1129"/>
      <c r="AP75" s="1129"/>
      <c r="AQ75" s="1129"/>
      <c r="AR75" s="1129"/>
      <c r="AS75" s="1129"/>
      <c r="AT75" s="1129"/>
      <c r="AU75" s="1129"/>
      <c r="AV75" s="1129"/>
      <c r="AW75" s="1129"/>
      <c r="AX75" s="1129"/>
      <c r="AY75" s="1129"/>
      <c r="AZ75" s="1129"/>
      <c r="BA75" s="1129"/>
      <c r="BB75" s="1129" t="s">
        <v>555</v>
      </c>
      <c r="BC75" s="1129"/>
      <c r="BD75" s="1129"/>
      <c r="BE75" s="1129"/>
      <c r="BF75" s="1129"/>
      <c r="BG75" s="1129"/>
      <c r="BH75" s="1129"/>
      <c r="BI75" s="1129"/>
      <c r="BJ75" s="1129"/>
      <c r="BK75" s="1129"/>
      <c r="BL75" s="1129"/>
      <c r="BM75" s="1129"/>
      <c r="BN75" s="1129"/>
      <c r="BO75" s="1129"/>
      <c r="BP75" s="1126">
        <v>18.899999999999999</v>
      </c>
      <c r="BQ75" s="1126"/>
      <c r="BR75" s="1126"/>
      <c r="BS75" s="1126"/>
      <c r="BT75" s="1126"/>
      <c r="BU75" s="1126"/>
      <c r="BV75" s="1126"/>
      <c r="BW75" s="1126"/>
      <c r="BX75" s="1126">
        <v>19.2</v>
      </c>
      <c r="BY75" s="1126"/>
      <c r="BZ75" s="1126"/>
      <c r="CA75" s="1126"/>
      <c r="CB75" s="1126"/>
      <c r="CC75" s="1126"/>
      <c r="CD75" s="1126"/>
      <c r="CE75" s="1126"/>
      <c r="CF75" s="1126">
        <v>18.8</v>
      </c>
      <c r="CG75" s="1126"/>
      <c r="CH75" s="1126"/>
      <c r="CI75" s="1126"/>
      <c r="CJ75" s="1126"/>
      <c r="CK75" s="1126"/>
      <c r="CL75" s="1126"/>
      <c r="CM75" s="1126"/>
      <c r="CN75" s="1126">
        <v>18.5</v>
      </c>
      <c r="CO75" s="1126"/>
      <c r="CP75" s="1126"/>
      <c r="CQ75" s="1126"/>
      <c r="CR75" s="1126"/>
      <c r="CS75" s="1126"/>
      <c r="CT75" s="1126"/>
      <c r="CU75" s="1126"/>
      <c r="CV75" s="1126">
        <v>17.399999999999999</v>
      </c>
      <c r="CW75" s="1126"/>
      <c r="CX75" s="1126"/>
      <c r="CY75" s="1126"/>
      <c r="CZ75" s="1126"/>
      <c r="DA75" s="1126"/>
      <c r="DB75" s="1126"/>
      <c r="DC75" s="1126"/>
    </row>
    <row r="76" spans="2:107" x14ac:dyDescent="0.15">
      <c r="B76" s="327"/>
      <c r="G76" s="1134"/>
      <c r="H76" s="1134"/>
      <c r="I76" s="1132"/>
      <c r="J76" s="1132"/>
      <c r="K76" s="1133"/>
      <c r="L76" s="1133"/>
      <c r="M76" s="1133"/>
      <c r="N76" s="1133"/>
      <c r="AM76" s="336"/>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26"/>
      <c r="BQ76" s="1126"/>
      <c r="BR76" s="1126"/>
      <c r="BS76" s="1126"/>
      <c r="BT76" s="1126"/>
      <c r="BU76" s="1126"/>
      <c r="BV76" s="1126"/>
      <c r="BW76" s="1126"/>
      <c r="BX76" s="1126"/>
      <c r="BY76" s="1126"/>
      <c r="BZ76" s="1126"/>
      <c r="CA76" s="1126"/>
      <c r="CB76" s="1126"/>
      <c r="CC76" s="1126"/>
      <c r="CD76" s="1126"/>
      <c r="CE76" s="1126"/>
      <c r="CF76" s="1126"/>
      <c r="CG76" s="1126"/>
      <c r="CH76" s="1126"/>
      <c r="CI76" s="1126"/>
      <c r="CJ76" s="1126"/>
      <c r="CK76" s="1126"/>
      <c r="CL76" s="1126"/>
      <c r="CM76" s="1126"/>
      <c r="CN76" s="1126"/>
      <c r="CO76" s="1126"/>
      <c r="CP76" s="1126"/>
      <c r="CQ76" s="1126"/>
      <c r="CR76" s="1126"/>
      <c r="CS76" s="1126"/>
      <c r="CT76" s="1126"/>
      <c r="CU76" s="1126"/>
      <c r="CV76" s="1126"/>
      <c r="CW76" s="1126"/>
      <c r="CX76" s="1126"/>
      <c r="CY76" s="1126"/>
      <c r="CZ76" s="1126"/>
      <c r="DA76" s="1126"/>
      <c r="DB76" s="1126"/>
      <c r="DC76" s="1126"/>
    </row>
    <row r="77" spans="2:107" x14ac:dyDescent="0.15">
      <c r="B77" s="327"/>
      <c r="G77" s="1132"/>
      <c r="H77" s="1132"/>
      <c r="I77" s="1132"/>
      <c r="J77" s="1132"/>
      <c r="K77" s="1130"/>
      <c r="L77" s="1130"/>
      <c r="M77" s="1130"/>
      <c r="N77" s="1130"/>
      <c r="AN77" s="1131" t="s">
        <v>553</v>
      </c>
      <c r="AO77" s="1131"/>
      <c r="AP77" s="1131"/>
      <c r="AQ77" s="1131"/>
      <c r="AR77" s="1131"/>
      <c r="AS77" s="1131"/>
      <c r="AT77" s="1131"/>
      <c r="AU77" s="1131"/>
      <c r="AV77" s="1131"/>
      <c r="AW77" s="1131"/>
      <c r="AX77" s="1131"/>
      <c r="AY77" s="1131"/>
      <c r="AZ77" s="1131"/>
      <c r="BA77" s="1131"/>
      <c r="BB77" s="1129" t="s">
        <v>551</v>
      </c>
      <c r="BC77" s="1129"/>
      <c r="BD77" s="1129"/>
      <c r="BE77" s="1129"/>
      <c r="BF77" s="1129"/>
      <c r="BG77" s="1129"/>
      <c r="BH77" s="1129"/>
      <c r="BI77" s="1129"/>
      <c r="BJ77" s="1129"/>
      <c r="BK77" s="1129"/>
      <c r="BL77" s="1129"/>
      <c r="BM77" s="1129"/>
      <c r="BN77" s="1129"/>
      <c r="BO77" s="1129"/>
      <c r="BP77" s="1126">
        <v>53.4</v>
      </c>
      <c r="BQ77" s="1126"/>
      <c r="BR77" s="1126"/>
      <c r="BS77" s="1126"/>
      <c r="BT77" s="1126"/>
      <c r="BU77" s="1126"/>
      <c r="BV77" s="1126"/>
      <c r="BW77" s="1126"/>
      <c r="BX77" s="1126">
        <v>48</v>
      </c>
      <c r="BY77" s="1126"/>
      <c r="BZ77" s="1126"/>
      <c r="CA77" s="1126"/>
      <c r="CB77" s="1126"/>
      <c r="CC77" s="1126"/>
      <c r="CD77" s="1126"/>
      <c r="CE77" s="1126"/>
      <c r="CF77" s="1126">
        <v>49.1</v>
      </c>
      <c r="CG77" s="1126"/>
      <c r="CH77" s="1126"/>
      <c r="CI77" s="1126"/>
      <c r="CJ77" s="1126"/>
      <c r="CK77" s="1126"/>
      <c r="CL77" s="1126"/>
      <c r="CM77" s="1126"/>
      <c r="CN77" s="1126">
        <v>41.5</v>
      </c>
      <c r="CO77" s="1126"/>
      <c r="CP77" s="1126"/>
      <c r="CQ77" s="1126"/>
      <c r="CR77" s="1126"/>
      <c r="CS77" s="1126"/>
      <c r="CT77" s="1126"/>
      <c r="CU77" s="1126"/>
      <c r="CV77" s="1126">
        <v>25.2</v>
      </c>
      <c r="CW77" s="1126"/>
      <c r="CX77" s="1126"/>
      <c r="CY77" s="1126"/>
      <c r="CZ77" s="1126"/>
      <c r="DA77" s="1126"/>
      <c r="DB77" s="1126"/>
      <c r="DC77" s="1126"/>
    </row>
    <row r="78" spans="2:107" x14ac:dyDescent="0.15">
      <c r="B78" s="327"/>
      <c r="G78" s="1132"/>
      <c r="H78" s="1132"/>
      <c r="I78" s="1132"/>
      <c r="J78" s="1132"/>
      <c r="K78" s="1130"/>
      <c r="L78" s="1130"/>
      <c r="M78" s="1130"/>
      <c r="N78" s="1130"/>
      <c r="AN78" s="1131"/>
      <c r="AO78" s="1131"/>
      <c r="AP78" s="1131"/>
      <c r="AQ78" s="1131"/>
      <c r="AR78" s="1131"/>
      <c r="AS78" s="1131"/>
      <c r="AT78" s="1131"/>
      <c r="AU78" s="1131"/>
      <c r="AV78" s="1131"/>
      <c r="AW78" s="1131"/>
      <c r="AX78" s="1131"/>
      <c r="AY78" s="1131"/>
      <c r="AZ78" s="1131"/>
      <c r="BA78" s="1131"/>
      <c r="BB78" s="1129"/>
      <c r="BC78" s="1129"/>
      <c r="BD78" s="1129"/>
      <c r="BE78" s="1129"/>
      <c r="BF78" s="1129"/>
      <c r="BG78" s="1129"/>
      <c r="BH78" s="1129"/>
      <c r="BI78" s="1129"/>
      <c r="BJ78" s="1129"/>
      <c r="BK78" s="1129"/>
      <c r="BL78" s="1129"/>
      <c r="BM78" s="1129"/>
      <c r="BN78" s="1129"/>
      <c r="BO78" s="1129"/>
      <c r="BP78" s="1126"/>
      <c r="BQ78" s="1126"/>
      <c r="BR78" s="1126"/>
      <c r="BS78" s="1126"/>
      <c r="BT78" s="1126"/>
      <c r="BU78" s="1126"/>
      <c r="BV78" s="1126"/>
      <c r="BW78" s="1126"/>
      <c r="BX78" s="1126"/>
      <c r="BY78" s="1126"/>
      <c r="BZ78" s="1126"/>
      <c r="CA78" s="1126"/>
      <c r="CB78" s="1126"/>
      <c r="CC78" s="1126"/>
      <c r="CD78" s="1126"/>
      <c r="CE78" s="1126"/>
      <c r="CF78" s="1126"/>
      <c r="CG78" s="1126"/>
      <c r="CH78" s="1126"/>
      <c r="CI78" s="1126"/>
      <c r="CJ78" s="1126"/>
      <c r="CK78" s="1126"/>
      <c r="CL78" s="1126"/>
      <c r="CM78" s="1126"/>
      <c r="CN78" s="1126"/>
      <c r="CO78" s="1126"/>
      <c r="CP78" s="1126"/>
      <c r="CQ78" s="1126"/>
      <c r="CR78" s="1126"/>
      <c r="CS78" s="1126"/>
      <c r="CT78" s="1126"/>
      <c r="CU78" s="1126"/>
      <c r="CV78" s="1126"/>
      <c r="CW78" s="1126"/>
      <c r="CX78" s="1126"/>
      <c r="CY78" s="1126"/>
      <c r="CZ78" s="1126"/>
      <c r="DA78" s="1126"/>
      <c r="DB78" s="1126"/>
      <c r="DC78" s="1126"/>
    </row>
    <row r="79" spans="2:107" x14ac:dyDescent="0.15">
      <c r="B79" s="327"/>
      <c r="G79" s="1132"/>
      <c r="H79" s="1132"/>
      <c r="I79" s="1127"/>
      <c r="J79" s="1127"/>
      <c r="K79" s="1128"/>
      <c r="L79" s="1128"/>
      <c r="M79" s="1128"/>
      <c r="N79" s="1128"/>
      <c r="AN79" s="1131"/>
      <c r="AO79" s="1131"/>
      <c r="AP79" s="1131"/>
      <c r="AQ79" s="1131"/>
      <c r="AR79" s="1131"/>
      <c r="AS79" s="1131"/>
      <c r="AT79" s="1131"/>
      <c r="AU79" s="1131"/>
      <c r="AV79" s="1131"/>
      <c r="AW79" s="1131"/>
      <c r="AX79" s="1131"/>
      <c r="AY79" s="1131"/>
      <c r="AZ79" s="1131"/>
      <c r="BA79" s="1131"/>
      <c r="BB79" s="1129" t="s">
        <v>555</v>
      </c>
      <c r="BC79" s="1129"/>
      <c r="BD79" s="1129"/>
      <c r="BE79" s="1129"/>
      <c r="BF79" s="1129"/>
      <c r="BG79" s="1129"/>
      <c r="BH79" s="1129"/>
      <c r="BI79" s="1129"/>
      <c r="BJ79" s="1129"/>
      <c r="BK79" s="1129"/>
      <c r="BL79" s="1129"/>
      <c r="BM79" s="1129"/>
      <c r="BN79" s="1129"/>
      <c r="BO79" s="1129"/>
      <c r="BP79" s="1126">
        <v>9.8000000000000007</v>
      </c>
      <c r="BQ79" s="1126"/>
      <c r="BR79" s="1126"/>
      <c r="BS79" s="1126"/>
      <c r="BT79" s="1126"/>
      <c r="BU79" s="1126"/>
      <c r="BV79" s="1126"/>
      <c r="BW79" s="1126"/>
      <c r="BX79" s="1126">
        <v>9.6</v>
      </c>
      <c r="BY79" s="1126"/>
      <c r="BZ79" s="1126"/>
      <c r="CA79" s="1126"/>
      <c r="CB79" s="1126"/>
      <c r="CC79" s="1126"/>
      <c r="CD79" s="1126"/>
      <c r="CE79" s="1126"/>
      <c r="CF79" s="1126">
        <v>9.5</v>
      </c>
      <c r="CG79" s="1126"/>
      <c r="CH79" s="1126"/>
      <c r="CI79" s="1126"/>
      <c r="CJ79" s="1126"/>
      <c r="CK79" s="1126"/>
      <c r="CL79" s="1126"/>
      <c r="CM79" s="1126"/>
      <c r="CN79" s="1126">
        <v>9.1999999999999993</v>
      </c>
      <c r="CO79" s="1126"/>
      <c r="CP79" s="1126"/>
      <c r="CQ79" s="1126"/>
      <c r="CR79" s="1126"/>
      <c r="CS79" s="1126"/>
      <c r="CT79" s="1126"/>
      <c r="CU79" s="1126"/>
      <c r="CV79" s="1126">
        <v>8.9</v>
      </c>
      <c r="CW79" s="1126"/>
      <c r="CX79" s="1126"/>
      <c r="CY79" s="1126"/>
      <c r="CZ79" s="1126"/>
      <c r="DA79" s="1126"/>
      <c r="DB79" s="1126"/>
      <c r="DC79" s="1126"/>
    </row>
    <row r="80" spans="2:107" x14ac:dyDescent="0.15">
      <c r="B80" s="327"/>
      <c r="G80" s="1132"/>
      <c r="H80" s="1132"/>
      <c r="I80" s="1127"/>
      <c r="J80" s="1127"/>
      <c r="K80" s="1128"/>
      <c r="L80" s="1128"/>
      <c r="M80" s="1128"/>
      <c r="N80" s="1128"/>
      <c r="AN80" s="1131"/>
      <c r="AO80" s="1131"/>
      <c r="AP80" s="1131"/>
      <c r="AQ80" s="1131"/>
      <c r="AR80" s="1131"/>
      <c r="AS80" s="1131"/>
      <c r="AT80" s="1131"/>
      <c r="AU80" s="1131"/>
      <c r="AV80" s="1131"/>
      <c r="AW80" s="1131"/>
      <c r="AX80" s="1131"/>
      <c r="AY80" s="1131"/>
      <c r="AZ80" s="1131"/>
      <c r="BA80" s="1131"/>
      <c r="BB80" s="1129"/>
      <c r="BC80" s="1129"/>
      <c r="BD80" s="1129"/>
      <c r="BE80" s="1129"/>
      <c r="BF80" s="1129"/>
      <c r="BG80" s="1129"/>
      <c r="BH80" s="1129"/>
      <c r="BI80" s="1129"/>
      <c r="BJ80" s="1129"/>
      <c r="BK80" s="1129"/>
      <c r="BL80" s="1129"/>
      <c r="BM80" s="1129"/>
      <c r="BN80" s="1129"/>
      <c r="BO80" s="1129"/>
      <c r="BP80" s="1126"/>
      <c r="BQ80" s="1126"/>
      <c r="BR80" s="1126"/>
      <c r="BS80" s="1126"/>
      <c r="BT80" s="1126"/>
      <c r="BU80" s="1126"/>
      <c r="BV80" s="1126"/>
      <c r="BW80" s="1126"/>
      <c r="BX80" s="1126"/>
      <c r="BY80" s="1126"/>
      <c r="BZ80" s="1126"/>
      <c r="CA80" s="1126"/>
      <c r="CB80" s="1126"/>
      <c r="CC80" s="1126"/>
      <c r="CD80" s="1126"/>
      <c r="CE80" s="1126"/>
      <c r="CF80" s="1126"/>
      <c r="CG80" s="1126"/>
      <c r="CH80" s="1126"/>
      <c r="CI80" s="1126"/>
      <c r="CJ80" s="1126"/>
      <c r="CK80" s="1126"/>
      <c r="CL80" s="1126"/>
      <c r="CM80" s="1126"/>
      <c r="CN80" s="1126"/>
      <c r="CO80" s="1126"/>
      <c r="CP80" s="1126"/>
      <c r="CQ80" s="1126"/>
      <c r="CR80" s="1126"/>
      <c r="CS80" s="1126"/>
      <c r="CT80" s="1126"/>
      <c r="CU80" s="1126"/>
      <c r="CV80" s="1126"/>
      <c r="CW80" s="1126"/>
      <c r="CX80" s="1126"/>
      <c r="CY80" s="1126"/>
      <c r="CZ80" s="1126"/>
      <c r="DA80" s="1126"/>
      <c r="DB80" s="1126"/>
      <c r="DC80" s="1126"/>
    </row>
    <row r="81" spans="2:109" x14ac:dyDescent="0.15">
      <c r="B81" s="327"/>
    </row>
    <row r="82" spans="2:109" ht="17.25" x14ac:dyDescent="0.15">
      <c r="B82" s="327"/>
      <c r="K82" s="354"/>
      <c r="L82" s="354"/>
      <c r="M82" s="354"/>
      <c r="N82" s="354"/>
      <c r="AQ82" s="354"/>
      <c r="AR82" s="354"/>
      <c r="AS82" s="354"/>
      <c r="AT82" s="354"/>
      <c r="BC82" s="354"/>
      <c r="BD82" s="354"/>
      <c r="BE82" s="354"/>
      <c r="BF82" s="354"/>
      <c r="BO82" s="354"/>
      <c r="BP82" s="354"/>
      <c r="BQ82" s="354"/>
      <c r="BR82" s="354"/>
      <c r="CA82" s="354"/>
      <c r="CB82" s="354"/>
      <c r="CC82" s="354"/>
      <c r="CD82" s="354"/>
      <c r="CM82" s="354"/>
      <c r="CN82" s="354"/>
      <c r="CO82" s="354"/>
      <c r="CP82" s="354"/>
      <c r="CY82" s="354"/>
      <c r="CZ82" s="354"/>
      <c r="DA82" s="354"/>
      <c r="DB82" s="354"/>
      <c r="DC82" s="354"/>
    </row>
    <row r="83" spans="2:109" x14ac:dyDescent="0.15">
      <c r="B83" s="329"/>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1"/>
    </row>
    <row r="84" spans="2:109" x14ac:dyDescent="0.15">
      <c r="DD84" s="320"/>
      <c r="DE84" s="320"/>
    </row>
    <row r="85" spans="2:109" x14ac:dyDescent="0.15">
      <c r="DD85" s="320"/>
      <c r="DE85" s="320"/>
    </row>
  </sheetData>
  <sheetProtection algorithmName="SHA-512" hashValue="28+3pCC5PJoiFoFYiDRZAwDpTQDVYDipPTPsWiwWJRSc8T9RbITeXJZgJT7vk08TeuqA4h3g0QeYhXIbaMpCkQ==" saltValue="6bMUD0VkdYI/w7WoCLqb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8"/>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355" customWidth="1"/>
    <col min="35" max="122" width="2.5" style="322" customWidth="1"/>
    <col min="123" max="16384" width="2.5" style="322" hidden="1"/>
  </cols>
  <sheetData>
    <row r="1" spans="1:34" ht="13.5" customHeight="1" x14ac:dyDescent="0.15">
      <c r="A1" s="32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1:34" x14ac:dyDescent="0.15">
      <c r="S2" s="322"/>
      <c r="AH2" s="322"/>
    </row>
    <row r="3" spans="1:34" x14ac:dyDescent="0.15">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1:34" x14ac:dyDescent="0.15"/>
    <row r="5" spans="1:34" x14ac:dyDescent="0.15"/>
    <row r="6" spans="1:34" x14ac:dyDescent="0.15"/>
    <row r="7" spans="1:34" x14ac:dyDescent="0.15"/>
    <row r="8" spans="1:34" x14ac:dyDescent="0.15"/>
    <row r="9" spans="1:34" x14ac:dyDescent="0.15">
      <c r="AH9" s="32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2"/>
    </row>
    <row r="18" spans="12:34" x14ac:dyDescent="0.15"/>
    <row r="19" spans="12:34" x14ac:dyDescent="0.15"/>
    <row r="20" spans="12:34" x14ac:dyDescent="0.15">
      <c r="AH20" s="322"/>
    </row>
    <row r="21" spans="12:34" x14ac:dyDescent="0.15">
      <c r="AH21" s="322"/>
    </row>
    <row r="22" spans="12:34" x14ac:dyDescent="0.15"/>
    <row r="23" spans="12:34" x14ac:dyDescent="0.15"/>
    <row r="24" spans="12:34" x14ac:dyDescent="0.15">
      <c r="Q24" s="322"/>
    </row>
    <row r="25" spans="12:34" x14ac:dyDescent="0.15"/>
    <row r="26" spans="12:34" x14ac:dyDescent="0.15"/>
    <row r="27" spans="12:34" x14ac:dyDescent="0.15"/>
    <row r="28" spans="12:34" x14ac:dyDescent="0.15">
      <c r="O28" s="322"/>
      <c r="T28" s="322"/>
      <c r="AH28" s="322"/>
    </row>
    <row r="29" spans="12:34" x14ac:dyDescent="0.15"/>
    <row r="30" spans="12:34" x14ac:dyDescent="0.15"/>
    <row r="31" spans="12:34" x14ac:dyDescent="0.15">
      <c r="Q31" s="322"/>
    </row>
    <row r="32" spans="12:34" x14ac:dyDescent="0.15">
      <c r="L32" s="322"/>
    </row>
    <row r="33" spans="2:34" x14ac:dyDescent="0.15">
      <c r="C33" s="322"/>
      <c r="E33" s="322"/>
      <c r="G33" s="322"/>
      <c r="I33" s="322"/>
      <c r="X33" s="322"/>
    </row>
    <row r="34" spans="2:34" x14ac:dyDescent="0.15">
      <c r="B34" s="322"/>
      <c r="P34" s="322"/>
      <c r="R34" s="322"/>
      <c r="T34" s="322"/>
    </row>
    <row r="35" spans="2:34" x14ac:dyDescent="0.15">
      <c r="D35" s="322"/>
      <c r="W35" s="322"/>
      <c r="AC35" s="322"/>
      <c r="AD35" s="322"/>
      <c r="AE35" s="322"/>
      <c r="AF35" s="322"/>
      <c r="AG35" s="322"/>
      <c r="AH35" s="322"/>
    </row>
    <row r="36" spans="2:34" x14ac:dyDescent="0.15">
      <c r="H36" s="322"/>
      <c r="J36" s="322"/>
      <c r="K36" s="322"/>
      <c r="M36" s="322"/>
      <c r="Y36" s="322"/>
      <c r="Z36" s="322"/>
      <c r="AA36" s="322"/>
      <c r="AB36" s="322"/>
      <c r="AC36" s="322"/>
      <c r="AD36" s="322"/>
      <c r="AE36" s="322"/>
      <c r="AF36" s="322"/>
      <c r="AG36" s="322"/>
      <c r="AH36" s="322"/>
    </row>
    <row r="37" spans="2:34" x14ac:dyDescent="0.15">
      <c r="AH37" s="322"/>
    </row>
    <row r="38" spans="2:34" x14ac:dyDescent="0.15">
      <c r="AG38" s="322"/>
      <c r="AH38" s="322"/>
    </row>
    <row r="39" spans="2:34" x14ac:dyDescent="0.15"/>
    <row r="40" spans="2:34" x14ac:dyDescent="0.15">
      <c r="X40" s="322"/>
    </row>
    <row r="41" spans="2:34" x14ac:dyDescent="0.15">
      <c r="R41" s="322"/>
    </row>
    <row r="42" spans="2:34" x14ac:dyDescent="0.15">
      <c r="W42" s="322"/>
    </row>
    <row r="43" spans="2:34" x14ac:dyDescent="0.15">
      <c r="Y43" s="322"/>
      <c r="Z43" s="322"/>
      <c r="AA43" s="322"/>
      <c r="AB43" s="322"/>
      <c r="AC43" s="322"/>
      <c r="AD43" s="322"/>
      <c r="AE43" s="322"/>
      <c r="AF43" s="322"/>
      <c r="AG43" s="322"/>
      <c r="AH43" s="322"/>
    </row>
    <row r="44" spans="2:34" x14ac:dyDescent="0.15">
      <c r="AH44" s="322"/>
    </row>
    <row r="45" spans="2:34" x14ac:dyDescent="0.15">
      <c r="X45" s="322"/>
    </row>
    <row r="46" spans="2:34" x14ac:dyDescent="0.15"/>
    <row r="47" spans="2:34" x14ac:dyDescent="0.15"/>
    <row r="48" spans="2:34" x14ac:dyDescent="0.15">
      <c r="W48" s="322"/>
      <c r="Y48" s="322"/>
      <c r="Z48" s="322"/>
      <c r="AA48" s="322"/>
      <c r="AB48" s="322"/>
      <c r="AC48" s="322"/>
      <c r="AD48" s="322"/>
      <c r="AE48" s="322"/>
      <c r="AF48" s="322"/>
      <c r="AG48" s="322"/>
      <c r="AH48" s="322"/>
    </row>
    <row r="49" spans="28:34" x14ac:dyDescent="0.15"/>
    <row r="50" spans="28:34" x14ac:dyDescent="0.15">
      <c r="AE50" s="322"/>
      <c r="AF50" s="322"/>
      <c r="AG50" s="322"/>
      <c r="AH50" s="322"/>
    </row>
    <row r="51" spans="28:34" x14ac:dyDescent="0.15">
      <c r="AC51" s="322"/>
      <c r="AD51" s="322"/>
      <c r="AE51" s="322"/>
      <c r="AF51" s="322"/>
      <c r="AG51" s="322"/>
      <c r="AH51" s="322"/>
    </row>
    <row r="52" spans="28:34" x14ac:dyDescent="0.15"/>
    <row r="53" spans="28:34" x14ac:dyDescent="0.15">
      <c r="AF53" s="322"/>
      <c r="AG53" s="322"/>
      <c r="AH53" s="322"/>
    </row>
    <row r="54" spans="28:34" x14ac:dyDescent="0.15">
      <c r="AH54" s="322"/>
    </row>
    <row r="55" spans="28:34" x14ac:dyDescent="0.15"/>
    <row r="56" spans="28:34" x14ac:dyDescent="0.15">
      <c r="AB56" s="322"/>
      <c r="AC56" s="322"/>
      <c r="AD56" s="322"/>
      <c r="AE56" s="322"/>
      <c r="AF56" s="322"/>
      <c r="AG56" s="322"/>
      <c r="AH56" s="322"/>
    </row>
    <row r="57" spans="28:34" x14ac:dyDescent="0.15">
      <c r="AH57" s="322"/>
    </row>
    <row r="58" spans="28:34" x14ac:dyDescent="0.15">
      <c r="AH58" s="322"/>
    </row>
    <row r="59" spans="28:34" x14ac:dyDescent="0.15"/>
    <row r="60" spans="28:34" x14ac:dyDescent="0.15"/>
    <row r="61" spans="28:34" x14ac:dyDescent="0.15"/>
    <row r="62" spans="28:34" x14ac:dyDescent="0.15"/>
    <row r="63" spans="28:34" x14ac:dyDescent="0.15">
      <c r="AH63" s="322"/>
    </row>
    <row r="64" spans="28:34" x14ac:dyDescent="0.15">
      <c r="AG64" s="322"/>
      <c r="AH64" s="322"/>
    </row>
    <row r="65" spans="28:34" x14ac:dyDescent="0.15"/>
    <row r="66" spans="28:34" x14ac:dyDescent="0.15"/>
    <row r="67" spans="28:34" x14ac:dyDescent="0.15"/>
    <row r="68" spans="28:34" x14ac:dyDescent="0.15">
      <c r="AB68" s="322"/>
      <c r="AC68" s="322"/>
      <c r="AD68" s="322"/>
      <c r="AE68" s="322"/>
      <c r="AF68" s="322"/>
      <c r="AG68" s="322"/>
      <c r="AH68" s="322"/>
    </row>
    <row r="69" spans="28:34" x14ac:dyDescent="0.15">
      <c r="AF69" s="322"/>
      <c r="AG69" s="322"/>
      <c r="AH69" s="322"/>
    </row>
    <row r="70" spans="28:34" x14ac:dyDescent="0.15"/>
    <row r="71" spans="28:34" x14ac:dyDescent="0.15"/>
    <row r="72" spans="28:34" x14ac:dyDescent="0.15"/>
    <row r="73" spans="28:34" x14ac:dyDescent="0.15"/>
    <row r="74" spans="28:34" x14ac:dyDescent="0.15"/>
    <row r="75" spans="28:34" x14ac:dyDescent="0.15">
      <c r="AH75" s="322"/>
    </row>
    <row r="76" spans="28:34" x14ac:dyDescent="0.15">
      <c r="AF76" s="322"/>
      <c r="AG76" s="322"/>
      <c r="AH76" s="322"/>
    </row>
    <row r="77" spans="28:34" x14ac:dyDescent="0.15">
      <c r="AG77" s="322"/>
      <c r="AH77" s="322"/>
    </row>
    <row r="78" spans="28:34" x14ac:dyDescent="0.15"/>
    <row r="79" spans="28:34" x14ac:dyDescent="0.15"/>
    <row r="80" spans="28:34" x14ac:dyDescent="0.15"/>
    <row r="81" spans="25:34" x14ac:dyDescent="0.15"/>
    <row r="82" spans="25:34" x14ac:dyDescent="0.15">
      <c r="Y82" s="322"/>
    </row>
    <row r="83" spans="25:34" x14ac:dyDescent="0.15">
      <c r="Y83" s="322"/>
      <c r="Z83" s="322"/>
      <c r="AA83" s="322"/>
      <c r="AB83" s="322"/>
      <c r="AC83" s="322"/>
      <c r="AD83" s="322"/>
      <c r="AE83" s="322"/>
      <c r="AF83" s="322"/>
      <c r="AG83" s="322"/>
      <c r="AH83" s="322"/>
    </row>
    <row r="84" spans="25:34" x14ac:dyDescent="0.15"/>
    <row r="85" spans="25:34" x14ac:dyDescent="0.15"/>
    <row r="86" spans="25:34" x14ac:dyDescent="0.15"/>
    <row r="87" spans="25:34" x14ac:dyDescent="0.15"/>
    <row r="88" spans="25:34" x14ac:dyDescent="0.15">
      <c r="AH88" s="32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2"/>
      <c r="AG94" s="322"/>
      <c r="AH94" s="322"/>
    </row>
    <row r="95" spans="25:34" ht="13.5" customHeight="1" x14ac:dyDescent="0.15">
      <c r="AH95" s="32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2"/>
    </row>
    <row r="102" spans="33:34" ht="13.5" customHeight="1" x14ac:dyDescent="0.15"/>
    <row r="103" spans="33:34" ht="13.5" customHeight="1" x14ac:dyDescent="0.15"/>
    <row r="104" spans="33:34" ht="13.5" customHeight="1" x14ac:dyDescent="0.15">
      <c r="AG104" s="322"/>
      <c r="AH104" s="32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2"/>
    </row>
    <row r="117" spans="34:122" ht="13.5" customHeight="1" x14ac:dyDescent="0.15"/>
    <row r="118" spans="34:122" ht="13.5" customHeight="1" x14ac:dyDescent="0.15"/>
    <row r="119" spans="34:122" ht="13.5" customHeight="1" x14ac:dyDescent="0.15"/>
    <row r="120" spans="34:122" ht="13.5" customHeight="1" x14ac:dyDescent="0.15">
      <c r="AH120" s="322"/>
    </row>
    <row r="121" spans="34:122" ht="13.5" customHeight="1" x14ac:dyDescent="0.15">
      <c r="AH121" s="322"/>
    </row>
    <row r="122" spans="34:122" ht="13.5" customHeight="1" x14ac:dyDescent="0.15"/>
    <row r="123" spans="34:122" ht="13.5" customHeight="1" x14ac:dyDescent="0.15"/>
    <row r="124" spans="34:122" ht="13.5" customHeight="1" x14ac:dyDescent="0.15"/>
    <row r="125" spans="34:122" ht="13.5" customHeight="1" x14ac:dyDescent="0.15">
      <c r="DR125" s="322" t="s">
        <v>556</v>
      </c>
    </row>
  </sheetData>
  <sheetProtection algorithmName="SHA-512" hashValue="jlask4OW+JNpOEm6LgGmqIp/3sGJCtFooImPKyp5cyRlniEOwit+Z2ozQNgeWC28jxROCrSs0Kbb2hYUXtwDJQ==" saltValue="l7udjGk/9PHjHZLS2wKyQg==" spinCount="100000" sheet="1" objects="1" scenarios="1"/>
  <dataConsolidate/>
  <phoneticPr fontId="48"/>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85" zoomScaleNormal="85" zoomScaleSheetLayoutView="55" workbookViewId="0"/>
  </sheetViews>
  <sheetFormatPr defaultColWidth="0" defaultRowHeight="13.5" customHeight="1" zeroHeight="1" x14ac:dyDescent="0.15"/>
  <cols>
    <col min="1" max="34" width="2.5" style="355" customWidth="1"/>
    <col min="35" max="122" width="2.5" style="322" customWidth="1"/>
    <col min="123" max="16384" width="2.5" style="322" hidden="1"/>
  </cols>
  <sheetData>
    <row r="1" spans="2:34" ht="13.5" customHeight="1" x14ac:dyDescent="0.15">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2:34" x14ac:dyDescent="0.15">
      <c r="S2" s="322"/>
      <c r="AH2" s="322"/>
    </row>
    <row r="3" spans="2:34" x14ac:dyDescent="0.15">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2:34" x14ac:dyDescent="0.15"/>
    <row r="5" spans="2:34" x14ac:dyDescent="0.15"/>
    <row r="6" spans="2:34" x14ac:dyDescent="0.15"/>
    <row r="7" spans="2:34" x14ac:dyDescent="0.15"/>
    <row r="8" spans="2:34" x14ac:dyDescent="0.15"/>
    <row r="9" spans="2:34" x14ac:dyDescent="0.15">
      <c r="AH9" s="32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2"/>
    </row>
    <row r="18" spans="12:34" x14ac:dyDescent="0.15"/>
    <row r="19" spans="12:34" x14ac:dyDescent="0.15"/>
    <row r="20" spans="12:34" x14ac:dyDescent="0.15">
      <c r="AH20" s="322"/>
    </row>
    <row r="21" spans="12:34" x14ac:dyDescent="0.15">
      <c r="AH21" s="322"/>
    </row>
    <row r="22" spans="12:34" x14ac:dyDescent="0.15"/>
    <row r="23" spans="12:34" x14ac:dyDescent="0.15"/>
    <row r="24" spans="12:34" x14ac:dyDescent="0.15">
      <c r="Q24" s="322"/>
    </row>
    <row r="25" spans="12:34" x14ac:dyDescent="0.15"/>
    <row r="26" spans="12:34" x14ac:dyDescent="0.15"/>
    <row r="27" spans="12:34" x14ac:dyDescent="0.15"/>
    <row r="28" spans="12:34" x14ac:dyDescent="0.15">
      <c r="O28" s="322"/>
      <c r="T28" s="322"/>
      <c r="AH28" s="322"/>
    </row>
    <row r="29" spans="12:34" x14ac:dyDescent="0.15"/>
    <row r="30" spans="12:34" x14ac:dyDescent="0.15"/>
    <row r="31" spans="12:34" x14ac:dyDescent="0.15">
      <c r="Q31" s="322"/>
    </row>
    <row r="32" spans="12:34" x14ac:dyDescent="0.15">
      <c r="L32" s="322"/>
    </row>
    <row r="33" spans="2:34" x14ac:dyDescent="0.15">
      <c r="C33" s="322"/>
      <c r="E33" s="322"/>
      <c r="G33" s="322"/>
      <c r="I33" s="322"/>
      <c r="X33" s="322"/>
    </row>
    <row r="34" spans="2:34" x14ac:dyDescent="0.15">
      <c r="B34" s="322"/>
      <c r="P34" s="322"/>
      <c r="R34" s="322"/>
      <c r="T34" s="322"/>
    </row>
    <row r="35" spans="2:34" x14ac:dyDescent="0.15">
      <c r="D35" s="322"/>
      <c r="W35" s="322"/>
      <c r="AC35" s="322"/>
      <c r="AD35" s="322"/>
      <c r="AE35" s="322"/>
      <c r="AF35" s="322"/>
      <c r="AG35" s="322"/>
      <c r="AH35" s="322"/>
    </row>
    <row r="36" spans="2:34" x14ac:dyDescent="0.15">
      <c r="H36" s="322"/>
      <c r="J36" s="322"/>
      <c r="K36" s="322"/>
      <c r="M36" s="322"/>
      <c r="Y36" s="322"/>
      <c r="Z36" s="322"/>
      <c r="AA36" s="322"/>
      <c r="AB36" s="322"/>
      <c r="AC36" s="322"/>
      <c r="AD36" s="322"/>
      <c r="AE36" s="322"/>
      <c r="AF36" s="322"/>
      <c r="AG36" s="322"/>
      <c r="AH36" s="322"/>
    </row>
    <row r="37" spans="2:34" x14ac:dyDescent="0.15">
      <c r="AH37" s="322"/>
    </row>
    <row r="38" spans="2:34" x14ac:dyDescent="0.15">
      <c r="AG38" s="322"/>
      <c r="AH38" s="322"/>
    </row>
    <row r="39" spans="2:34" x14ac:dyDescent="0.15"/>
    <row r="40" spans="2:34" x14ac:dyDescent="0.15">
      <c r="X40" s="322"/>
    </row>
    <row r="41" spans="2:34" x14ac:dyDescent="0.15">
      <c r="R41" s="322"/>
    </row>
    <row r="42" spans="2:34" x14ac:dyDescent="0.15">
      <c r="W42" s="322"/>
    </row>
    <row r="43" spans="2:34" x14ac:dyDescent="0.15">
      <c r="Y43" s="322"/>
      <c r="Z43" s="322"/>
      <c r="AA43" s="322"/>
      <c r="AB43" s="322"/>
      <c r="AC43" s="322"/>
      <c r="AD43" s="322"/>
      <c r="AE43" s="322"/>
      <c r="AF43" s="322"/>
      <c r="AG43" s="322"/>
      <c r="AH43" s="322"/>
    </row>
    <row r="44" spans="2:34" x14ac:dyDescent="0.15">
      <c r="AH44" s="322"/>
    </row>
    <row r="45" spans="2:34" x14ac:dyDescent="0.15">
      <c r="X45" s="322"/>
    </row>
    <row r="46" spans="2:34" x14ac:dyDescent="0.15"/>
    <row r="47" spans="2:34" x14ac:dyDescent="0.15"/>
    <row r="48" spans="2:34" x14ac:dyDescent="0.15">
      <c r="W48" s="322"/>
      <c r="Y48" s="322"/>
      <c r="Z48" s="322"/>
      <c r="AA48" s="322"/>
      <c r="AB48" s="322"/>
      <c r="AC48" s="322"/>
      <c r="AD48" s="322"/>
      <c r="AE48" s="322"/>
      <c r="AF48" s="322"/>
      <c r="AG48" s="322"/>
      <c r="AH48" s="322"/>
    </row>
    <row r="49" spans="28:34" x14ac:dyDescent="0.15"/>
    <row r="50" spans="28:34" x14ac:dyDescent="0.15">
      <c r="AE50" s="322"/>
      <c r="AF50" s="322"/>
      <c r="AG50" s="322"/>
      <c r="AH50" s="322"/>
    </row>
    <row r="51" spans="28:34" x14ac:dyDescent="0.15">
      <c r="AC51" s="322"/>
      <c r="AD51" s="322"/>
      <c r="AE51" s="322"/>
      <c r="AF51" s="322"/>
      <c r="AG51" s="322"/>
      <c r="AH51" s="322"/>
    </row>
    <row r="52" spans="28:34" x14ac:dyDescent="0.15"/>
    <row r="53" spans="28:34" x14ac:dyDescent="0.15">
      <c r="AF53" s="322"/>
      <c r="AG53" s="322"/>
      <c r="AH53" s="322"/>
    </row>
    <row r="54" spans="28:34" x14ac:dyDescent="0.15">
      <c r="AH54" s="322"/>
    </row>
    <row r="55" spans="28:34" x14ac:dyDescent="0.15"/>
    <row r="56" spans="28:34" x14ac:dyDescent="0.15">
      <c r="AB56" s="322"/>
      <c r="AC56" s="322"/>
      <c r="AD56" s="322"/>
      <c r="AE56" s="322"/>
      <c r="AF56" s="322"/>
      <c r="AG56" s="322"/>
      <c r="AH56" s="322"/>
    </row>
    <row r="57" spans="28:34" x14ac:dyDescent="0.15">
      <c r="AH57" s="322"/>
    </row>
    <row r="58" spans="28:34" x14ac:dyDescent="0.15">
      <c r="AH58" s="322"/>
    </row>
    <row r="59" spans="28:34" x14ac:dyDescent="0.15">
      <c r="AG59" s="322"/>
      <c r="AH59" s="322"/>
    </row>
    <row r="60" spans="28:34" x14ac:dyDescent="0.15"/>
    <row r="61" spans="28:34" x14ac:dyDescent="0.15"/>
    <row r="62" spans="28:34" x14ac:dyDescent="0.15"/>
    <row r="63" spans="28:34" x14ac:dyDescent="0.15">
      <c r="AH63" s="322"/>
    </row>
    <row r="64" spans="28:34" x14ac:dyDescent="0.15">
      <c r="AG64" s="322"/>
      <c r="AH64" s="322"/>
    </row>
    <row r="65" spans="28:34" x14ac:dyDescent="0.15"/>
    <row r="66" spans="28:34" x14ac:dyDescent="0.15"/>
    <row r="67" spans="28:34" x14ac:dyDescent="0.15"/>
    <row r="68" spans="28:34" x14ac:dyDescent="0.15">
      <c r="AB68" s="322"/>
      <c r="AC68" s="322"/>
      <c r="AD68" s="322"/>
      <c r="AE68" s="322"/>
      <c r="AF68" s="322"/>
      <c r="AG68" s="322"/>
      <c r="AH68" s="322"/>
    </row>
    <row r="69" spans="28:34" x14ac:dyDescent="0.15">
      <c r="AF69" s="322"/>
      <c r="AG69" s="322"/>
      <c r="AH69" s="322"/>
    </row>
    <row r="70" spans="28:34" x14ac:dyDescent="0.15"/>
    <row r="71" spans="28:34" x14ac:dyDescent="0.15"/>
    <row r="72" spans="28:34" x14ac:dyDescent="0.15"/>
    <row r="73" spans="28:34" x14ac:dyDescent="0.15"/>
    <row r="74" spans="28:34" x14ac:dyDescent="0.15"/>
    <row r="75" spans="28:34" x14ac:dyDescent="0.15">
      <c r="AH75" s="322"/>
    </row>
    <row r="76" spans="28:34" x14ac:dyDescent="0.15">
      <c r="AF76" s="322"/>
      <c r="AG76" s="322"/>
      <c r="AH76" s="322"/>
    </row>
    <row r="77" spans="28:34" x14ac:dyDescent="0.15">
      <c r="AG77" s="322"/>
      <c r="AH77" s="322"/>
    </row>
    <row r="78" spans="28:34" x14ac:dyDescent="0.15"/>
    <row r="79" spans="28:34" x14ac:dyDescent="0.15"/>
    <row r="80" spans="28:34" x14ac:dyDescent="0.15"/>
    <row r="81" spans="25:34" x14ac:dyDescent="0.15"/>
    <row r="82" spans="25:34" x14ac:dyDescent="0.15">
      <c r="Y82" s="322"/>
    </row>
    <row r="83" spans="25:34" x14ac:dyDescent="0.15">
      <c r="Y83" s="322"/>
      <c r="Z83" s="322"/>
      <c r="AA83" s="322"/>
      <c r="AB83" s="322"/>
      <c r="AC83" s="322"/>
      <c r="AD83" s="322"/>
      <c r="AE83" s="322"/>
      <c r="AF83" s="322"/>
      <c r="AG83" s="322"/>
      <c r="AH83" s="322"/>
    </row>
    <row r="84" spans="25:34" x14ac:dyDescent="0.15"/>
    <row r="85" spans="25:34" x14ac:dyDescent="0.15"/>
    <row r="86" spans="25:34" x14ac:dyDescent="0.15"/>
    <row r="87" spans="25:34" x14ac:dyDescent="0.15"/>
    <row r="88" spans="25:34" x14ac:dyDescent="0.15">
      <c r="AH88" s="32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2"/>
      <c r="AG94" s="322"/>
      <c r="AH94" s="322"/>
    </row>
    <row r="95" spans="25:34" ht="13.5" customHeight="1" x14ac:dyDescent="0.15">
      <c r="AH95" s="32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2"/>
    </row>
    <row r="102" spans="33:34" ht="13.5" customHeight="1" x14ac:dyDescent="0.15"/>
    <row r="103" spans="33:34" ht="13.5" customHeight="1" x14ac:dyDescent="0.15"/>
    <row r="104" spans="33:34" ht="13.5" customHeight="1" x14ac:dyDescent="0.15">
      <c r="AG104" s="322"/>
      <c r="AH104" s="32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2"/>
    </row>
    <row r="117" spans="34:122" ht="13.5" customHeight="1" x14ac:dyDescent="0.15"/>
    <row r="118" spans="34:122" ht="13.5" customHeight="1" x14ac:dyDescent="0.15"/>
    <row r="119" spans="34:122" ht="13.5" customHeight="1" x14ac:dyDescent="0.15"/>
    <row r="120" spans="34:122" ht="13.5" customHeight="1" x14ac:dyDescent="0.15">
      <c r="AH120" s="322"/>
    </row>
    <row r="121" spans="34:122" ht="13.5" customHeight="1" x14ac:dyDescent="0.15">
      <c r="AH121" s="322"/>
    </row>
    <row r="122" spans="34:122" ht="13.5" customHeight="1" x14ac:dyDescent="0.15"/>
    <row r="123" spans="34:122" ht="13.5" customHeight="1" x14ac:dyDescent="0.15"/>
    <row r="124" spans="34:122" ht="13.5" customHeight="1" x14ac:dyDescent="0.15"/>
    <row r="125" spans="34:122" ht="13.5" customHeight="1" x14ac:dyDescent="0.15">
      <c r="DR125" s="322" t="s">
        <v>556</v>
      </c>
    </row>
  </sheetData>
  <sheetProtection algorithmName="SHA-512" hashValue="W9/64ALdkEalpugzvNSHqLpyjFdrx9WkVnEvArlnkQhEH4x2WFB7yL7EVqsmX+ZPrc+gY6t0zFg+aRGVC5KeKw==" saltValue="dyeCD0PIeIkmGwPOH54SIw==" spinCount="100000" sheet="1" objects="1" scenarios="1"/>
  <dataConsolidate/>
  <phoneticPr fontId="48"/>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02"/>
      <c r="B1" s="108"/>
      <c r="C1" s="112"/>
      <c r="D1" s="118"/>
      <c r="E1" s="128"/>
      <c r="F1" s="128"/>
      <c r="G1" s="128"/>
      <c r="H1" s="162"/>
    </row>
    <row r="2" spans="1:8" x14ac:dyDescent="0.15">
      <c r="A2" s="103"/>
      <c r="B2" s="109"/>
      <c r="C2" s="302"/>
      <c r="D2" s="119" t="s">
        <v>87</v>
      </c>
      <c r="E2" s="129"/>
      <c r="F2" s="310" t="s">
        <v>520</v>
      </c>
      <c r="G2" s="153"/>
      <c r="H2" s="163"/>
    </row>
    <row r="3" spans="1:8" x14ac:dyDescent="0.15">
      <c r="A3" s="119" t="s">
        <v>229</v>
      </c>
      <c r="B3" s="111"/>
      <c r="C3" s="303"/>
      <c r="D3" s="306">
        <v>189803</v>
      </c>
      <c r="E3" s="308"/>
      <c r="F3" s="311">
        <v>88968</v>
      </c>
      <c r="G3" s="313"/>
      <c r="H3" s="316"/>
    </row>
    <row r="4" spans="1:8" x14ac:dyDescent="0.15">
      <c r="A4" s="104"/>
      <c r="B4" s="110"/>
      <c r="C4" s="304"/>
      <c r="D4" s="307">
        <v>59493</v>
      </c>
      <c r="E4" s="309"/>
      <c r="F4" s="312">
        <v>45482</v>
      </c>
      <c r="G4" s="314"/>
      <c r="H4" s="317"/>
    </row>
    <row r="5" spans="1:8" x14ac:dyDescent="0.15">
      <c r="A5" s="119" t="s">
        <v>500</v>
      </c>
      <c r="B5" s="111"/>
      <c r="C5" s="303"/>
      <c r="D5" s="306">
        <v>160207</v>
      </c>
      <c r="E5" s="308"/>
      <c r="F5" s="311">
        <v>85173</v>
      </c>
      <c r="G5" s="313"/>
      <c r="H5" s="316"/>
    </row>
    <row r="6" spans="1:8" x14ac:dyDescent="0.15">
      <c r="A6" s="104"/>
      <c r="B6" s="110"/>
      <c r="C6" s="304"/>
      <c r="D6" s="307">
        <v>120265</v>
      </c>
      <c r="E6" s="309"/>
      <c r="F6" s="312">
        <v>43913</v>
      </c>
      <c r="G6" s="314"/>
      <c r="H6" s="317"/>
    </row>
    <row r="7" spans="1:8" x14ac:dyDescent="0.15">
      <c r="A7" s="119" t="s">
        <v>518</v>
      </c>
      <c r="B7" s="111"/>
      <c r="C7" s="303"/>
      <c r="D7" s="306">
        <v>103202</v>
      </c>
      <c r="E7" s="308"/>
      <c r="F7" s="311">
        <v>94081</v>
      </c>
      <c r="G7" s="313"/>
      <c r="H7" s="316"/>
    </row>
    <row r="8" spans="1:8" x14ac:dyDescent="0.15">
      <c r="A8" s="104"/>
      <c r="B8" s="110"/>
      <c r="C8" s="304"/>
      <c r="D8" s="307">
        <v>53618</v>
      </c>
      <c r="E8" s="309"/>
      <c r="F8" s="312">
        <v>48949</v>
      </c>
      <c r="G8" s="314"/>
      <c r="H8" s="317"/>
    </row>
    <row r="9" spans="1:8" x14ac:dyDescent="0.15">
      <c r="A9" s="119" t="s">
        <v>476</v>
      </c>
      <c r="B9" s="111"/>
      <c r="C9" s="303"/>
      <c r="D9" s="306">
        <v>190923</v>
      </c>
      <c r="E9" s="308"/>
      <c r="F9" s="311">
        <v>92632</v>
      </c>
      <c r="G9" s="313"/>
      <c r="H9" s="316"/>
    </row>
    <row r="10" spans="1:8" x14ac:dyDescent="0.15">
      <c r="A10" s="104"/>
      <c r="B10" s="110"/>
      <c r="C10" s="304"/>
      <c r="D10" s="307">
        <v>76610</v>
      </c>
      <c r="E10" s="309"/>
      <c r="F10" s="312">
        <v>47978</v>
      </c>
      <c r="G10" s="314"/>
      <c r="H10" s="317"/>
    </row>
    <row r="11" spans="1:8" x14ac:dyDescent="0.15">
      <c r="A11" s="119" t="s">
        <v>315</v>
      </c>
      <c r="B11" s="111"/>
      <c r="C11" s="303"/>
      <c r="D11" s="306">
        <v>188399</v>
      </c>
      <c r="E11" s="308"/>
      <c r="F11" s="311">
        <v>96469</v>
      </c>
      <c r="G11" s="313"/>
      <c r="H11" s="316"/>
    </row>
    <row r="12" spans="1:8" x14ac:dyDescent="0.15">
      <c r="A12" s="104"/>
      <c r="B12" s="110"/>
      <c r="C12" s="305"/>
      <c r="D12" s="307">
        <v>87631</v>
      </c>
      <c r="E12" s="309"/>
      <c r="F12" s="312">
        <v>49775</v>
      </c>
      <c r="G12" s="314"/>
      <c r="H12" s="317"/>
    </row>
    <row r="13" spans="1:8" x14ac:dyDescent="0.15">
      <c r="A13" s="119"/>
      <c r="B13" s="111"/>
      <c r="C13" s="303"/>
      <c r="D13" s="306">
        <v>166507</v>
      </c>
      <c r="E13" s="308"/>
      <c r="F13" s="311">
        <v>91465</v>
      </c>
      <c r="G13" s="315"/>
      <c r="H13" s="316"/>
    </row>
    <row r="14" spans="1:8" x14ac:dyDescent="0.15">
      <c r="A14" s="104"/>
      <c r="B14" s="110"/>
      <c r="C14" s="304"/>
      <c r="D14" s="307">
        <v>79523</v>
      </c>
      <c r="E14" s="309"/>
      <c r="F14" s="312">
        <v>47219</v>
      </c>
      <c r="G14" s="314"/>
      <c r="H14" s="317"/>
    </row>
    <row r="17" spans="1:11" x14ac:dyDescent="0.15">
      <c r="A17" s="295" t="s">
        <v>24</v>
      </c>
    </row>
    <row r="18" spans="1:11" x14ac:dyDescent="0.15">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15">
      <c r="A19" s="296" t="s">
        <v>94</v>
      </c>
      <c r="B19" s="296">
        <f>ROUND(VALUE(SUBSTITUTE(実質収支比率等に係る経年分析!F$48,"▲","-")),2)</f>
        <v>2.0699999999999998</v>
      </c>
      <c r="C19" s="296">
        <f>ROUND(VALUE(SUBSTITUTE(実質収支比率等に係る経年分析!G$48,"▲","-")),2)</f>
        <v>1.79</v>
      </c>
      <c r="D19" s="296">
        <f>ROUND(VALUE(SUBSTITUTE(実質収支比率等に係る経年分析!H$48,"▲","-")),2)</f>
        <v>2.2000000000000002</v>
      </c>
      <c r="E19" s="296">
        <f>ROUND(VALUE(SUBSTITUTE(実質収支比率等に係る経年分析!I$48,"▲","-")),2)</f>
        <v>2.86</v>
      </c>
      <c r="F19" s="296">
        <f>ROUND(VALUE(SUBSTITUTE(実質収支比率等に係る経年分析!J$48,"▲","-")),2)</f>
        <v>5.49</v>
      </c>
    </row>
    <row r="20" spans="1:11" x14ac:dyDescent="0.15">
      <c r="A20" s="296" t="s">
        <v>36</v>
      </c>
      <c r="B20" s="296">
        <f>ROUND(VALUE(SUBSTITUTE(実質収支比率等に係る経年分析!F$47,"▲","-")),2)</f>
        <v>19.670000000000002</v>
      </c>
      <c r="C20" s="296">
        <f>ROUND(VALUE(SUBSTITUTE(実質収支比率等に係る経年分析!G$47,"▲","-")),2)</f>
        <v>18.100000000000001</v>
      </c>
      <c r="D20" s="296">
        <f>ROUND(VALUE(SUBSTITUTE(実質収支比率等に係る経年分析!H$47,"▲","-")),2)</f>
        <v>17.14</v>
      </c>
      <c r="E20" s="296">
        <f>ROUND(VALUE(SUBSTITUTE(実質収支比率等に係る経年分析!I$47,"▲","-")),2)</f>
        <v>17.68</v>
      </c>
      <c r="F20" s="296">
        <f>ROUND(VALUE(SUBSTITUTE(実質収支比率等に係る経年分析!J$47,"▲","-")),2)</f>
        <v>17.91</v>
      </c>
    </row>
    <row r="21" spans="1:11" x14ac:dyDescent="0.15">
      <c r="A21" s="296" t="s">
        <v>120</v>
      </c>
      <c r="B21" s="296">
        <f>IF(ISNUMBER(VALUE(SUBSTITUTE(実質収支比率等に係る経年分析!F$49,"▲","-"))),ROUND(VALUE(SUBSTITUTE(実質収支比率等に係る経年分析!F$49,"▲","-")),2),NA())</f>
        <v>-3.56</v>
      </c>
      <c r="C21" s="296">
        <f>IF(ISNUMBER(VALUE(SUBSTITUTE(実質収支比率等に係る経年分析!G$49,"▲","-"))),ROUND(VALUE(SUBSTITUTE(実質収支比率等に係る経年分析!G$49,"▲","-")),2),NA())</f>
        <v>-2.2000000000000002</v>
      </c>
      <c r="D21" s="296">
        <f>IF(ISNUMBER(VALUE(SUBSTITUTE(実質収支比率等に係る経年分析!H$49,"▲","-"))),ROUND(VALUE(SUBSTITUTE(実質収支比率等に係る経年分析!H$49,"▲","-")),2),NA())</f>
        <v>-0.44</v>
      </c>
      <c r="E21" s="296">
        <f>IF(ISNUMBER(VALUE(SUBSTITUTE(実質収支比率等に係る経年分析!I$49,"▲","-"))),ROUND(VALUE(SUBSTITUTE(実質収支比率等に係る経年分析!I$49,"▲","-")),2),NA())</f>
        <v>1.81</v>
      </c>
      <c r="F21" s="296">
        <f>IF(ISNUMBER(VALUE(SUBSTITUTE(実質収支比率等に係る経年分析!J$49,"▲","-"))),ROUND(VALUE(SUBSTITUTE(実質収支比率等に係る経年分析!J$49,"▲","-")),2),NA())</f>
        <v>4.24</v>
      </c>
    </row>
    <row r="24" spans="1:11" x14ac:dyDescent="0.15">
      <c r="A24" s="295" t="s">
        <v>106</v>
      </c>
    </row>
    <row r="25" spans="1:11" x14ac:dyDescent="0.15">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15">
      <c r="A26" s="297"/>
      <c r="B26" s="297" t="s">
        <v>121</v>
      </c>
      <c r="C26" s="297" t="s">
        <v>72</v>
      </c>
      <c r="D26" s="297" t="s">
        <v>121</v>
      </c>
      <c r="E26" s="297" t="s">
        <v>72</v>
      </c>
      <c r="F26" s="297" t="s">
        <v>121</v>
      </c>
      <c r="G26" s="297" t="s">
        <v>72</v>
      </c>
      <c r="H26" s="297" t="s">
        <v>121</v>
      </c>
      <c r="I26" s="297" t="s">
        <v>72</v>
      </c>
      <c r="J26" s="297" t="s">
        <v>121</v>
      </c>
      <c r="K26" s="297" t="s">
        <v>72</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7.0000000000000007E-2</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0.05</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0.14000000000000001</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e">
        <f>IF(連結実質赤字比率に係る赤字・黒字の構成分析!C$41="",NA(),連結実質赤字比率に係る赤字・黒字の構成分析!C$41)</f>
        <v>#N/A</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#VALUE!</v>
      </c>
      <c r="K29" s="297" t="e">
        <f>IF(ROUND(VALUE(SUBSTITUTE(連結実質赤字比率に係る赤字・黒字の構成分析!J$41,"▲","-")),2)&gt;=0,ABS(ROUND(VALUE(SUBSTITUTE(連結実質赤字比率に係る赤字・黒字の構成分析!J$41,"▲","-")),2)),NA())</f>
        <v>#VALUE!</v>
      </c>
    </row>
    <row r="30" spans="1:11" x14ac:dyDescent="0.15">
      <c r="A30" s="297" t="str">
        <f>IF(連結実質赤字比率に係る赤字・黒字の構成分析!C$40="",NA(),連結実質赤字比率に係る赤字・黒字の構成分析!C$40)</f>
        <v>特別養護老人ホームしおさい特別会計</v>
      </c>
      <c r="B30" s="297" t="e">
        <f>IF(ROUND(VALUE(SUBSTITUTE(連結実質赤字比率に係る赤字・黒字の構成分析!F$40,"▲","-")),2)&lt;0,ABS(ROUND(VALUE(SUBSTITUTE(連結実質赤字比率に係る赤字・黒字の構成分析!F$40,"▲","-")),2)),NA())</f>
        <v>#VALUE!</v>
      </c>
      <c r="C30" s="297" t="e">
        <f>IF(ROUND(VALUE(SUBSTITUTE(連結実質赤字比率に係る赤字・黒字の構成分析!F$40,"▲","-")),2)&gt;=0,ABS(ROUND(VALUE(SUBSTITUTE(連結実質赤字比率に係る赤字・黒字の構成分析!F$40,"▲","-")),2)),NA())</f>
        <v>#VALUE!</v>
      </c>
      <c r="D30" s="297" t="e">
        <f>IF(ROUND(VALUE(SUBSTITUTE(連結実質赤字比率に係る赤字・黒字の構成分析!G$40,"▲","-")),2)&lt;0,ABS(ROUND(VALUE(SUBSTITUTE(連結実質赤字比率に係る赤字・黒字の構成分析!G$40,"▲","-")),2)),NA())</f>
        <v>#VALUE!</v>
      </c>
      <c r="E30" s="297" t="e">
        <f>IF(ROUND(VALUE(SUBSTITUTE(連結実質赤字比率に係る赤字・黒字の構成分析!G$40,"▲","-")),2)&gt;=0,ABS(ROUND(VALUE(SUBSTITUTE(連結実質赤字比率に係る赤字・黒字の構成分析!G$40,"▲","-")),2)),NA())</f>
        <v>#VALUE!</v>
      </c>
      <c r="F30" s="297" t="e">
        <f>IF(ROUND(VALUE(SUBSTITUTE(連結実質赤字比率に係る赤字・黒字の構成分析!H$40,"▲","-")),2)&lt;0,ABS(ROUND(VALUE(SUBSTITUTE(連結実質赤字比率に係る赤字・黒字の構成分析!H$40,"▲","-")),2)),NA())</f>
        <v>#VALUE!</v>
      </c>
      <c r="G30" s="297" t="e">
        <f>IF(ROUND(VALUE(SUBSTITUTE(連結実質赤字比率に係る赤字・黒字の構成分析!H$40,"▲","-")),2)&gt;=0,ABS(ROUND(VALUE(SUBSTITUTE(連結実質赤字比率に係る赤字・黒字の構成分析!H$40,"▲","-")),2)),NA())</f>
        <v>#VALUE!</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v>
      </c>
    </row>
    <row r="31" spans="1:11" x14ac:dyDescent="0.15">
      <c r="A31" s="297" t="str">
        <f>IF(連結実質赤字比率に係る赤字・黒字の構成分析!C$39="",NA(),連結実質赤字比率に係る赤字・黒字の構成分析!C$39)</f>
        <v>後期高齢者医療特別会計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0.11</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0.12</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0.14000000000000001</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0.1</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0.1</v>
      </c>
    </row>
    <row r="32" spans="1:11" x14ac:dyDescent="0.15">
      <c r="A32" s="297" t="str">
        <f>IF(連結実質赤字比率に係る赤字・黒字の構成分析!C$38="",NA(),連結実質赤字比率に係る赤字・黒字の構成分析!C$38)</f>
        <v>再生可能エネルギー事業特別会計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0.32</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0.22</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0.23</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0.38</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0.23</v>
      </c>
    </row>
    <row r="33" spans="1:16" x14ac:dyDescent="0.15">
      <c r="A33" s="297" t="str">
        <f>IF(連結実質赤字比率に係る赤字・黒字の構成分析!C$37="",NA(),連結実質赤字比率に係る赤字・黒字の構成分析!C$37)</f>
        <v>国民健康保険事業特別会計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0.39</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0.05</v>
      </c>
      <c r="F33" s="297">
        <f>IF(ROUND(VALUE(SUBSTITUTE(連結実質赤字比率に係る赤字・黒字の構成分析!H$37,"▲","-")),2)&lt;0,ABS(ROUND(VALUE(SUBSTITUTE(連結実質赤字比率に係る赤字・黒字の構成分析!H$37,"▲","-")),2)),NA())</f>
        <v>0.78</v>
      </c>
      <c r="G33" s="297" t="e">
        <f>IF(ROUND(VALUE(SUBSTITUTE(連結実質赤字比率に係る赤字・黒字の構成分析!H$37,"▲","-")),2)&gt;=0,ABS(ROUND(VALUE(SUBSTITUTE(連結実質赤字比率に係る赤字・黒字の構成分析!H$37,"▲","-")),2)),NA())</f>
        <v>#N/A</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0.12</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0.72</v>
      </c>
    </row>
    <row r="34" spans="1:16" x14ac:dyDescent="0.15">
      <c r="A34" s="297" t="str">
        <f>IF(連結実質赤字比率に係る赤字・黒字の構成分析!C$36="",NA(),連結実質赤字比率に係る赤字・黒字の構成分析!C$36)</f>
        <v>介護保険特別会計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1.9</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1</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2.02</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1.1299999999999999</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1.8199999999999998</v>
      </c>
    </row>
    <row r="35" spans="1:16" x14ac:dyDescent="0.15">
      <c r="A35" s="297" t="str">
        <f>IF(連結実質赤字比率に係る赤字・黒字の構成分析!C$35="",NA(),連結実質赤字比率に係る赤字・黒字の構成分析!C$35)</f>
        <v>一般会計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2.06</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1.79</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2.19</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2.85</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5.48</v>
      </c>
    </row>
    <row r="36" spans="1:16" x14ac:dyDescent="0.15">
      <c r="A36" s="297" t="str">
        <f>IF(連結実質赤字比率に係る赤字・黒字の構成分析!C$34="",NA(),連結実質赤字比率に係る赤字・黒字の構成分析!C$34)</f>
        <v>土佐清水市水道事業会計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6.81</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7.39</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9.52</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8.2200000000000006</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7.82</v>
      </c>
    </row>
    <row r="39" spans="1:16" x14ac:dyDescent="0.15">
      <c r="A39" s="295" t="s">
        <v>13</v>
      </c>
    </row>
    <row r="40" spans="1:16" x14ac:dyDescent="0.15">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15">
      <c r="A41" s="298"/>
      <c r="B41" s="298" t="s">
        <v>122</v>
      </c>
      <c r="C41" s="298"/>
      <c r="D41" s="298" t="s">
        <v>124</v>
      </c>
      <c r="E41" s="298" t="s">
        <v>122</v>
      </c>
      <c r="F41" s="298"/>
      <c r="G41" s="298" t="s">
        <v>124</v>
      </c>
      <c r="H41" s="298" t="s">
        <v>122</v>
      </c>
      <c r="I41" s="298"/>
      <c r="J41" s="298" t="s">
        <v>124</v>
      </c>
      <c r="K41" s="298" t="s">
        <v>122</v>
      </c>
      <c r="L41" s="298"/>
      <c r="M41" s="298" t="s">
        <v>124</v>
      </c>
      <c r="N41" s="298" t="s">
        <v>122</v>
      </c>
      <c r="O41" s="298"/>
      <c r="P41" s="298" t="s">
        <v>124</v>
      </c>
    </row>
    <row r="42" spans="1:16" x14ac:dyDescent="0.15">
      <c r="A42" s="298" t="s">
        <v>126</v>
      </c>
      <c r="B42" s="298"/>
      <c r="C42" s="298"/>
      <c r="D42" s="298">
        <f>'実質公債費比率（分子）の構造'!K$52</f>
        <v>886</v>
      </c>
      <c r="E42" s="298"/>
      <c r="F42" s="298"/>
      <c r="G42" s="298">
        <f>'実質公債費比率（分子）の構造'!L$52</f>
        <v>879</v>
      </c>
      <c r="H42" s="298"/>
      <c r="I42" s="298"/>
      <c r="J42" s="298">
        <f>'実質公債費比率（分子）の構造'!M$52</f>
        <v>890</v>
      </c>
      <c r="K42" s="298"/>
      <c r="L42" s="298"/>
      <c r="M42" s="298">
        <f>'実質公債費比率（分子）の構造'!N$52</f>
        <v>897</v>
      </c>
      <c r="N42" s="298"/>
      <c r="O42" s="298"/>
      <c r="P42" s="298">
        <f>'実質公債費比率（分子）の構造'!O$52</f>
        <v>970</v>
      </c>
    </row>
    <row r="43" spans="1:16" x14ac:dyDescent="0.15">
      <c r="A43" s="298" t="s">
        <v>50</v>
      </c>
      <c r="B43" s="298">
        <f>'実質公債費比率（分子）の構造'!K$51</f>
        <v>0</v>
      </c>
      <c r="C43" s="298"/>
      <c r="D43" s="298"/>
      <c r="E43" s="298">
        <f>'実質公債費比率（分子）の構造'!L$51</f>
        <v>0</v>
      </c>
      <c r="F43" s="298"/>
      <c r="G43" s="298"/>
      <c r="H43" s="298">
        <f>'実質公債費比率（分子）の構造'!M$51</f>
        <v>0</v>
      </c>
      <c r="I43" s="298"/>
      <c r="J43" s="298"/>
      <c r="K43" s="298">
        <f>'実質公債費比率（分子）の構造'!N$51</f>
        <v>0</v>
      </c>
      <c r="L43" s="298"/>
      <c r="M43" s="298"/>
      <c r="N43" s="298">
        <f>'実質公債費比率（分子）の構造'!O$51</f>
        <v>0</v>
      </c>
      <c r="O43" s="298"/>
      <c r="P43" s="298"/>
    </row>
    <row r="44" spans="1:16" x14ac:dyDescent="0.15">
      <c r="A44" s="298" t="s">
        <v>43</v>
      </c>
      <c r="B44" s="298" t="str">
        <f>'実質公債費比率（分子）の構造'!K$50</f>
        <v>-</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15">
      <c r="A45" s="298" t="s">
        <v>2</v>
      </c>
      <c r="B45" s="298">
        <f>'実質公債費比率（分子）の構造'!K$49</f>
        <v>42</v>
      </c>
      <c r="C45" s="298"/>
      <c r="D45" s="298"/>
      <c r="E45" s="298">
        <f>'実質公債費比率（分子）の構造'!L$49</f>
        <v>17</v>
      </c>
      <c r="F45" s="298"/>
      <c r="G45" s="298"/>
      <c r="H45" s="298">
        <f>'実質公債費比率（分子）の構造'!M$49</f>
        <v>17</v>
      </c>
      <c r="I45" s="298"/>
      <c r="J45" s="298"/>
      <c r="K45" s="298">
        <f>'実質公債費比率（分子）の構造'!N$49</f>
        <v>17</v>
      </c>
      <c r="L45" s="298"/>
      <c r="M45" s="298"/>
      <c r="N45" s="298">
        <f>'実質公債費比率（分子）の構造'!O$49</f>
        <v>18</v>
      </c>
      <c r="O45" s="298"/>
      <c r="P45" s="298"/>
    </row>
    <row r="46" spans="1:16" x14ac:dyDescent="0.15">
      <c r="A46" s="298" t="s">
        <v>41</v>
      </c>
      <c r="B46" s="298">
        <f>'実質公債費比率（分子）の構造'!K$48</f>
        <v>33</v>
      </c>
      <c r="C46" s="298"/>
      <c r="D46" s="298"/>
      <c r="E46" s="298">
        <f>'実質公債費比率（分子）の構造'!L$48</f>
        <v>25</v>
      </c>
      <c r="F46" s="298"/>
      <c r="G46" s="298"/>
      <c r="H46" s="298">
        <f>'実質公債費比率（分子）の構造'!M$48</f>
        <v>27</v>
      </c>
      <c r="I46" s="298"/>
      <c r="J46" s="298"/>
      <c r="K46" s="298">
        <f>'実質公債費比率（分子）の構造'!N$48</f>
        <v>32</v>
      </c>
      <c r="L46" s="298"/>
      <c r="M46" s="298"/>
      <c r="N46" s="298">
        <f>'実質公債費比率（分子）の構造'!O$48</f>
        <v>36</v>
      </c>
      <c r="O46" s="298"/>
      <c r="P46" s="298"/>
    </row>
    <row r="47" spans="1:16" x14ac:dyDescent="0.15">
      <c r="A47" s="298" t="s">
        <v>35</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15">
      <c r="A48" s="298" t="s">
        <v>30</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15">
      <c r="A49" s="298" t="s">
        <v>26</v>
      </c>
      <c r="B49" s="298">
        <f>'実質公債費比率（分子）の構造'!K$45</f>
        <v>1633</v>
      </c>
      <c r="C49" s="298"/>
      <c r="D49" s="298"/>
      <c r="E49" s="298">
        <f>'実質公債費比率（分子）の構造'!L$45</f>
        <v>1616</v>
      </c>
      <c r="F49" s="298"/>
      <c r="G49" s="298"/>
      <c r="H49" s="298">
        <f>'実質公債費比率（分子）の構造'!M$45</f>
        <v>1673</v>
      </c>
      <c r="I49" s="298"/>
      <c r="J49" s="298"/>
      <c r="K49" s="298">
        <f>'実質公債費比率（分子）の構造'!N$45</f>
        <v>1639</v>
      </c>
      <c r="L49" s="298"/>
      <c r="M49" s="298"/>
      <c r="N49" s="298">
        <f>'実質公債費比率（分子）の構造'!O$45</f>
        <v>1625</v>
      </c>
      <c r="O49" s="298"/>
      <c r="P49" s="298"/>
    </row>
    <row r="50" spans="1:16" x14ac:dyDescent="0.15">
      <c r="A50" s="298" t="s">
        <v>57</v>
      </c>
      <c r="B50" s="298" t="e">
        <f>NA()</f>
        <v>#N/A</v>
      </c>
      <c r="C50" s="298">
        <f>IF(ISNUMBER('実質公債費比率（分子）の構造'!K$53),'実質公債費比率（分子）の構造'!K$53,NA())</f>
        <v>822</v>
      </c>
      <c r="D50" s="298" t="e">
        <f>NA()</f>
        <v>#N/A</v>
      </c>
      <c r="E50" s="298" t="e">
        <f>NA()</f>
        <v>#N/A</v>
      </c>
      <c r="F50" s="298">
        <f>IF(ISNUMBER('実質公債費比率（分子）の構造'!L$53),'実質公債費比率（分子）の構造'!L$53,NA())</f>
        <v>779</v>
      </c>
      <c r="G50" s="298" t="e">
        <f>NA()</f>
        <v>#N/A</v>
      </c>
      <c r="H50" s="298" t="e">
        <f>NA()</f>
        <v>#N/A</v>
      </c>
      <c r="I50" s="298">
        <f>IF(ISNUMBER('実質公債費比率（分子）の構造'!M$53),'実質公債費比率（分子）の構造'!M$53,NA())</f>
        <v>827</v>
      </c>
      <c r="J50" s="298" t="e">
        <f>NA()</f>
        <v>#N/A</v>
      </c>
      <c r="K50" s="298" t="e">
        <f>NA()</f>
        <v>#N/A</v>
      </c>
      <c r="L50" s="298">
        <f>IF(ISNUMBER('実質公債費比率（分子）の構造'!N$53),'実質公債費比率（分子）の構造'!N$53,NA())</f>
        <v>791</v>
      </c>
      <c r="M50" s="298" t="e">
        <f>NA()</f>
        <v>#N/A</v>
      </c>
      <c r="N50" s="298" t="e">
        <f>NA()</f>
        <v>#N/A</v>
      </c>
      <c r="O50" s="298">
        <f>IF(ISNUMBER('実質公債費比率（分子）の構造'!O$53),'実質公債費比率（分子）の構造'!O$53,NA())</f>
        <v>709</v>
      </c>
      <c r="P50" s="298" t="e">
        <f>NA()</f>
        <v>#N/A</v>
      </c>
    </row>
    <row r="53" spans="1:16" x14ac:dyDescent="0.15">
      <c r="A53" s="295" t="s">
        <v>63</v>
      </c>
    </row>
    <row r="54" spans="1:16" x14ac:dyDescent="0.15">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15">
      <c r="A55" s="297"/>
      <c r="B55" s="297" t="s">
        <v>113</v>
      </c>
      <c r="C55" s="297"/>
      <c r="D55" s="297" t="s">
        <v>127</v>
      </c>
      <c r="E55" s="297" t="s">
        <v>113</v>
      </c>
      <c r="F55" s="297"/>
      <c r="G55" s="297" t="s">
        <v>127</v>
      </c>
      <c r="H55" s="297" t="s">
        <v>113</v>
      </c>
      <c r="I55" s="297"/>
      <c r="J55" s="297" t="s">
        <v>127</v>
      </c>
      <c r="K55" s="297" t="s">
        <v>113</v>
      </c>
      <c r="L55" s="297"/>
      <c r="M55" s="297" t="s">
        <v>127</v>
      </c>
      <c r="N55" s="297" t="s">
        <v>113</v>
      </c>
      <c r="O55" s="297"/>
      <c r="P55" s="297" t="s">
        <v>127</v>
      </c>
    </row>
    <row r="56" spans="1:16" x14ac:dyDescent="0.15">
      <c r="A56" s="297" t="s">
        <v>45</v>
      </c>
      <c r="B56" s="297"/>
      <c r="C56" s="297"/>
      <c r="D56" s="297">
        <f>'将来負担比率（分子）の構造'!I$52</f>
        <v>9024</v>
      </c>
      <c r="E56" s="297"/>
      <c r="F56" s="297"/>
      <c r="G56" s="297">
        <f>'将来負担比率（分子）の構造'!J$52</f>
        <v>10079</v>
      </c>
      <c r="H56" s="297"/>
      <c r="I56" s="297"/>
      <c r="J56" s="297">
        <f>'将来負担比率（分子）の構造'!K$52</f>
        <v>10018</v>
      </c>
      <c r="K56" s="297"/>
      <c r="L56" s="297"/>
      <c r="M56" s="297">
        <f>'将来負担比率（分子）の構造'!L$52</f>
        <v>10377</v>
      </c>
      <c r="N56" s="297"/>
      <c r="O56" s="297"/>
      <c r="P56" s="297">
        <f>'将来負担比率（分子）の構造'!M$52</f>
        <v>10482</v>
      </c>
    </row>
    <row r="57" spans="1:16" x14ac:dyDescent="0.15">
      <c r="A57" s="297" t="s">
        <v>102</v>
      </c>
      <c r="B57" s="297"/>
      <c r="C57" s="297"/>
      <c r="D57" s="297">
        <f>'将来負担比率（分子）の構造'!I$51</f>
        <v>181</v>
      </c>
      <c r="E57" s="297"/>
      <c r="F57" s="297"/>
      <c r="G57" s="297">
        <f>'将来負担比率（分子）の構造'!J$51</f>
        <v>148</v>
      </c>
      <c r="H57" s="297"/>
      <c r="I57" s="297"/>
      <c r="J57" s="297">
        <f>'将来負担比率（分子）の構造'!K$51</f>
        <v>175</v>
      </c>
      <c r="K57" s="297"/>
      <c r="L57" s="297"/>
      <c r="M57" s="297">
        <f>'将来負担比率（分子）の構造'!L$51</f>
        <v>139</v>
      </c>
      <c r="N57" s="297"/>
      <c r="O57" s="297"/>
      <c r="P57" s="297">
        <f>'将来負担比率（分子）の構造'!M$51</f>
        <v>105</v>
      </c>
    </row>
    <row r="58" spans="1:16" x14ac:dyDescent="0.15">
      <c r="A58" s="297" t="s">
        <v>99</v>
      </c>
      <c r="B58" s="297"/>
      <c r="C58" s="297"/>
      <c r="D58" s="297">
        <f>'将来負担比率（分子）の構造'!I$50</f>
        <v>2087</v>
      </c>
      <c r="E58" s="297"/>
      <c r="F58" s="297"/>
      <c r="G58" s="297">
        <f>'将来負担比率（分子）の構造'!J$50</f>
        <v>2052</v>
      </c>
      <c r="H58" s="297"/>
      <c r="I58" s="297"/>
      <c r="J58" s="297">
        <f>'将来負担比率（分子）の構造'!K$50</f>
        <v>2098</v>
      </c>
      <c r="K58" s="297"/>
      <c r="L58" s="297"/>
      <c r="M58" s="297">
        <f>'将来負担比率（分子）の構造'!L$50</f>
        <v>2160</v>
      </c>
      <c r="N58" s="297"/>
      <c r="O58" s="297"/>
      <c r="P58" s="297">
        <f>'将来負担比率（分子）の構造'!M$50</f>
        <v>2706</v>
      </c>
    </row>
    <row r="59" spans="1:16" x14ac:dyDescent="0.15">
      <c r="A59" s="297" t="s">
        <v>95</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89</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81</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15">
      <c r="A62" s="297" t="s">
        <v>82</v>
      </c>
      <c r="B62" s="297">
        <f>'将来負担比率（分子）の構造'!I$45</f>
        <v>1364</v>
      </c>
      <c r="C62" s="297"/>
      <c r="D62" s="297"/>
      <c r="E62" s="297">
        <f>'将来負担比率（分子）の構造'!J$45</f>
        <v>1689</v>
      </c>
      <c r="F62" s="297"/>
      <c r="G62" s="297"/>
      <c r="H62" s="297">
        <f>'将来負担比率（分子）の構造'!K$45</f>
        <v>1314</v>
      </c>
      <c r="I62" s="297"/>
      <c r="J62" s="297"/>
      <c r="K62" s="297">
        <f>'将来負担比率（分子）の構造'!L$45</f>
        <v>1240</v>
      </c>
      <c r="L62" s="297"/>
      <c r="M62" s="297"/>
      <c r="N62" s="297">
        <f>'将来負担比率（分子）の構造'!M$45</f>
        <v>1275</v>
      </c>
      <c r="O62" s="297"/>
      <c r="P62" s="297"/>
    </row>
    <row r="63" spans="1:16" x14ac:dyDescent="0.15">
      <c r="A63" s="297" t="s">
        <v>80</v>
      </c>
      <c r="B63" s="297">
        <f>'将来負担比率（分子）の構造'!I$44</f>
        <v>76</v>
      </c>
      <c r="C63" s="297"/>
      <c r="D63" s="297"/>
      <c r="E63" s="297">
        <f>'将来負担比率（分子）の構造'!J$44</f>
        <v>68</v>
      </c>
      <c r="F63" s="297"/>
      <c r="G63" s="297"/>
      <c r="H63" s="297">
        <f>'将来負担比率（分子）の構造'!K$44</f>
        <v>51</v>
      </c>
      <c r="I63" s="297"/>
      <c r="J63" s="297"/>
      <c r="K63" s="297">
        <f>'将来負担比率（分子）の構造'!L$44</f>
        <v>35</v>
      </c>
      <c r="L63" s="297"/>
      <c r="M63" s="297"/>
      <c r="N63" s="297">
        <f>'将来負担比率（分子）の構造'!M$44</f>
        <v>19</v>
      </c>
      <c r="O63" s="297"/>
      <c r="P63" s="297"/>
    </row>
    <row r="64" spans="1:16" x14ac:dyDescent="0.15">
      <c r="A64" s="297" t="s">
        <v>78</v>
      </c>
      <c r="B64" s="297">
        <f>'将来負担比率（分子）の構造'!I$43</f>
        <v>396</v>
      </c>
      <c r="C64" s="297"/>
      <c r="D64" s="297"/>
      <c r="E64" s="297">
        <f>'将来負担比率（分子）の構造'!J$43</f>
        <v>450</v>
      </c>
      <c r="F64" s="297"/>
      <c r="G64" s="297"/>
      <c r="H64" s="297">
        <f>'将来負担比率（分子）の構造'!K$43</f>
        <v>474</v>
      </c>
      <c r="I64" s="297"/>
      <c r="J64" s="297"/>
      <c r="K64" s="297">
        <f>'将来負担比率（分子）の構造'!L$43</f>
        <v>514</v>
      </c>
      <c r="L64" s="297"/>
      <c r="M64" s="297"/>
      <c r="N64" s="297">
        <f>'将来負担比率（分子）の構造'!M$43</f>
        <v>563</v>
      </c>
      <c r="O64" s="297"/>
      <c r="P64" s="297"/>
    </row>
    <row r="65" spans="1:16" x14ac:dyDescent="0.15">
      <c r="A65" s="297" t="s">
        <v>77</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15">
      <c r="A66" s="297" t="s">
        <v>70</v>
      </c>
      <c r="B66" s="297">
        <f>'将来負担比率（分子）の構造'!I$41</f>
        <v>16021</v>
      </c>
      <c r="C66" s="297"/>
      <c r="D66" s="297"/>
      <c r="E66" s="297">
        <f>'将来負担比率（分子）の構造'!J$41</f>
        <v>15909</v>
      </c>
      <c r="F66" s="297"/>
      <c r="G66" s="297"/>
      <c r="H66" s="297">
        <f>'将来負担比率（分子）の構造'!K$41</f>
        <v>15369</v>
      </c>
      <c r="I66" s="297"/>
      <c r="J66" s="297"/>
      <c r="K66" s="297">
        <f>'将来負担比率（分子）の構造'!L$41</f>
        <v>15348</v>
      </c>
      <c r="L66" s="297"/>
      <c r="M66" s="297"/>
      <c r="N66" s="297">
        <f>'将来負担比率（分子）の構造'!M$41</f>
        <v>15228</v>
      </c>
      <c r="O66" s="297"/>
      <c r="P66" s="297"/>
    </row>
    <row r="67" spans="1:16" x14ac:dyDescent="0.15">
      <c r="A67" s="297" t="s">
        <v>104</v>
      </c>
      <c r="B67" s="297" t="e">
        <f>NA()</f>
        <v>#N/A</v>
      </c>
      <c r="C67" s="297">
        <f>IF(ISNUMBER('将来負担比率（分子）の構造'!I$53),IF('将来負担比率（分子）の構造'!I$53&lt;0,0,'将来負担比率（分子）の構造'!I$53),NA())</f>
        <v>6565</v>
      </c>
      <c r="D67" s="297" t="e">
        <f>NA()</f>
        <v>#N/A</v>
      </c>
      <c r="E67" s="297" t="e">
        <f>NA()</f>
        <v>#N/A</v>
      </c>
      <c r="F67" s="297">
        <f>IF(ISNUMBER('将来負担比率（分子）の構造'!J$53),IF('将来負担比率（分子）の構造'!J$53&lt;0,0,'将来負担比率（分子）の構造'!J$53),NA())</f>
        <v>5836</v>
      </c>
      <c r="G67" s="297" t="e">
        <f>NA()</f>
        <v>#N/A</v>
      </c>
      <c r="H67" s="297" t="e">
        <f>NA()</f>
        <v>#N/A</v>
      </c>
      <c r="I67" s="297">
        <f>IF(ISNUMBER('将来負担比率（分子）の構造'!K$53),IF('将来負担比率（分子）の構造'!K$53&lt;0,0,'将来負担比率（分子）の構造'!K$53),NA())</f>
        <v>4918</v>
      </c>
      <c r="J67" s="297" t="e">
        <f>NA()</f>
        <v>#N/A</v>
      </c>
      <c r="K67" s="297" t="e">
        <f>NA()</f>
        <v>#N/A</v>
      </c>
      <c r="L67" s="297">
        <f>IF(ISNUMBER('将来負担比率（分子）の構造'!L$53),IF('将来負担比率（分子）の構造'!L$53&lt;0,0,'将来負担比率（分子）の構造'!L$53),NA())</f>
        <v>4461</v>
      </c>
      <c r="M67" s="297" t="e">
        <f>NA()</f>
        <v>#N/A</v>
      </c>
      <c r="N67" s="297" t="e">
        <f>NA()</f>
        <v>#N/A</v>
      </c>
      <c r="O67" s="297">
        <f>IF(ISNUMBER('将来負担比率（分子）の構造'!M$53),IF('将来負担比率（分子）の構造'!M$53&lt;0,0,'将来負担比率（分子）の構造'!M$53),NA())</f>
        <v>3792</v>
      </c>
      <c r="P67" s="297" t="e">
        <f>NA()</f>
        <v>#N/A</v>
      </c>
    </row>
    <row r="70" spans="1:16" x14ac:dyDescent="0.15">
      <c r="A70" s="300" t="s">
        <v>128</v>
      </c>
      <c r="B70" s="300"/>
      <c r="C70" s="300"/>
      <c r="D70" s="300"/>
      <c r="E70" s="300"/>
      <c r="F70" s="300"/>
    </row>
    <row r="71" spans="1:16" x14ac:dyDescent="0.15">
      <c r="A71" s="299"/>
      <c r="B71" s="299" t="str">
        <f>基金残高に係る経年分析!F54</f>
        <v>R01</v>
      </c>
      <c r="C71" s="299" t="str">
        <f>基金残高に係る経年分析!G54</f>
        <v>R02</v>
      </c>
      <c r="D71" s="299" t="str">
        <f>基金残高に係る経年分析!H54</f>
        <v>R03</v>
      </c>
    </row>
    <row r="72" spans="1:16" x14ac:dyDescent="0.15">
      <c r="A72" s="299" t="s">
        <v>129</v>
      </c>
      <c r="B72" s="301">
        <f>基金残高に係る経年分析!F55</f>
        <v>877</v>
      </c>
      <c r="C72" s="301">
        <f>基金残高に係る経年分析!G55</f>
        <v>934</v>
      </c>
      <c r="D72" s="301">
        <f>基金残高に係る経年分析!H55</f>
        <v>1014</v>
      </c>
    </row>
    <row r="73" spans="1:16" x14ac:dyDescent="0.15">
      <c r="A73" s="299" t="s">
        <v>130</v>
      </c>
      <c r="B73" s="301">
        <f>基金残高に係る経年分析!F56</f>
        <v>161</v>
      </c>
      <c r="C73" s="301">
        <f>基金残高に係る経年分析!G56</f>
        <v>161</v>
      </c>
      <c r="D73" s="301">
        <f>基金残高に係る経年分析!H56</f>
        <v>361</v>
      </c>
    </row>
    <row r="74" spans="1:16" x14ac:dyDescent="0.15">
      <c r="A74" s="299" t="s">
        <v>132</v>
      </c>
      <c r="B74" s="301">
        <f>基金残高に係る経年分析!F57</f>
        <v>658</v>
      </c>
      <c r="C74" s="301">
        <f>基金残高に係る経年分析!G57</f>
        <v>656</v>
      </c>
      <c r="D74" s="301">
        <f>基金残高に係る経年分析!H57</f>
        <v>859</v>
      </c>
    </row>
  </sheetData>
  <sheetProtection algorithmName="SHA-512" hashValue="gPch8HzO8ZePKzO0GP1T6GhgDj4+LvFKwV1SbjIpDMe0ltLjqQsbRur5t+icaoQpenQxyRVKpibuZze0blSTZA==" saltValue="fsapZMA+7SGDvXiQwfFZK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2023-10-02T01:25:40Z</cp:lastPrinted>
  <dcterms:created xsi:type="dcterms:W3CDTF">2023-02-20T07:03:01Z</dcterms:created>
  <dcterms:modified xsi:type="dcterms:W3CDTF">2023-10-02T01:28:12Z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2023-03-27T03:00:44Z</vt:filetime>
  </property>
</Properties>
</file>